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계속비조서" sheetId="1" r:id="rId1"/>
    <sheet name="명시이월" sheetId="2" r:id="rId2"/>
  </sheets>
  <definedNames>
    <definedName name="_xlnm.Print_Area" localSheetId="0">'계속비조서'!$A$1:$Q$59</definedName>
    <definedName name="_xlnm.Print_Area" localSheetId="1">'명시이월'!$A$1:$T$157</definedName>
    <definedName name="_xlnm.Print_Titles" localSheetId="1">'명시이월'!$3:$5</definedName>
  </definedNames>
  <calcPr fullCalcOnLoad="1"/>
</workbook>
</file>

<file path=xl/sharedStrings.xml><?xml version="1.0" encoding="utf-8"?>
<sst xmlns="http://schemas.openxmlformats.org/spreadsheetml/2006/main" count="1200" uniqueCount="573">
  <si>
    <t>변경(B)</t>
  </si>
  <si>
    <t>증감(B-A)</t>
  </si>
  <si>
    <t>(단위 : 천원)</t>
  </si>
  <si>
    <t>편성목</t>
  </si>
  <si>
    <t>명시이월내용</t>
  </si>
  <si>
    <t>기정(A)</t>
  </si>
  <si>
    <t>총 계</t>
  </si>
  <si>
    <t>기정(A)</t>
  </si>
  <si>
    <t>회계별</t>
  </si>
  <si>
    <t xml:space="preserve"> 계속비 사업조서</t>
  </si>
  <si>
    <t>이월사유</t>
  </si>
  <si>
    <t>계</t>
  </si>
  <si>
    <t>국비</t>
  </si>
  <si>
    <t>기금</t>
  </si>
  <si>
    <t>도비</t>
  </si>
  <si>
    <t>군비</t>
  </si>
  <si>
    <t>총 계</t>
  </si>
  <si>
    <t>정 책
사 업</t>
  </si>
  <si>
    <t>단 위
사 업</t>
  </si>
  <si>
    <t>세 부
사 업</t>
  </si>
  <si>
    <t>구분</t>
  </si>
  <si>
    <t>총사업비</t>
  </si>
  <si>
    <t>당해연도
예 산 액</t>
  </si>
  <si>
    <t>비  고
(회계구분)</t>
  </si>
  <si>
    <t>예산액
(A)</t>
  </si>
  <si>
    <t>지출액
(B)</t>
  </si>
  <si>
    <t>지출잔액(C=A-B)</t>
  </si>
  <si>
    <t>예산액
(D)</t>
  </si>
  <si>
    <t>지출액
(E)</t>
  </si>
  <si>
    <t>지출잔액
(F=C+D-E)</t>
  </si>
  <si>
    <t>전년도(2019)</t>
  </si>
  <si>
    <t>2021년
예산액</t>
  </si>
  <si>
    <t>2022년
이  후 
예산액</t>
  </si>
  <si>
    <t>전전년도까지(2018년)</t>
  </si>
  <si>
    <t>명시이월사업조서(2019년 → 2020년)</t>
  </si>
  <si>
    <t>2019년 예산액</t>
  </si>
  <si>
    <t>2020년 이월액</t>
  </si>
  <si>
    <t>정책사업</t>
  </si>
  <si>
    <t>단위사업</t>
  </si>
  <si>
    <t>세부사업</t>
  </si>
  <si>
    <t>균특</t>
  </si>
  <si>
    <t>사업개요</t>
  </si>
  <si>
    <t>하천정비</t>
  </si>
  <si>
    <t>일반회계</t>
  </si>
  <si>
    <t>도로건설사업</t>
  </si>
  <si>
    <t>401-01</t>
  </si>
  <si>
    <t>일반회계</t>
  </si>
  <si>
    <t>농업기반정비사업</t>
  </si>
  <si>
    <t>수리시설 지역주민건의사업</t>
  </si>
  <si>
    <t>401-01</t>
  </si>
  <si>
    <t>한발대비용수원개발</t>
  </si>
  <si>
    <t>일반농촌개발사업</t>
  </si>
  <si>
    <t>기초생활인프라(길리지구)-소규모용수개발</t>
  </si>
  <si>
    <t>길리지구 소규모 용수개발사업</t>
  </si>
  <si>
    <t>401-03</t>
  </si>
  <si>
    <t>기초생활인프라(상중지구)-기계화경작로확포장</t>
  </si>
  <si>
    <t>강정 재해위험저수지 정비사업</t>
  </si>
  <si>
    <t>월곡 재해위험저수지 정비사업</t>
  </si>
  <si>
    <t>큰골 재해위험저수지 정비사업</t>
  </si>
  <si>
    <t>배평전 재해위험저수지 정비사업</t>
  </si>
  <si>
    <t>401-03</t>
  </si>
  <si>
    <t>농업기반 주민숙원사업</t>
  </si>
  <si>
    <t>일반회계</t>
  </si>
  <si>
    <t>401-01</t>
  </si>
  <si>
    <t>일반회계</t>
  </si>
  <si>
    <t>재산관리</t>
  </si>
  <si>
    <t>청사관리</t>
  </si>
  <si>
    <t>직원 후생복지시설 신축</t>
  </si>
  <si>
    <t>401-01</t>
  </si>
  <si>
    <t>농촌 인력육성</t>
  </si>
  <si>
    <t>농업전문인력 육성</t>
  </si>
  <si>
    <t>농업전문인력 육성</t>
  </si>
  <si>
    <t>농업기술센터 기능강화사업</t>
  </si>
  <si>
    <t>과수특작 육성지원</t>
  </si>
  <si>
    <t>고품질 과수특작 생산</t>
  </si>
  <si>
    <t>402-02</t>
  </si>
  <si>
    <t>산림행정 지원</t>
  </si>
  <si>
    <t>황매산주변정비사업</t>
  </si>
  <si>
    <t>조림사업</t>
  </si>
  <si>
    <t>경제수조림</t>
  </si>
  <si>
    <t>402-02</t>
  </si>
  <si>
    <t>201-01</t>
  </si>
  <si>
    <t>207-01</t>
  </si>
  <si>
    <t>307-12</t>
  </si>
  <si>
    <t>산약초단지조성사업</t>
  </si>
  <si>
    <t>산림휴양문화공간조성</t>
  </si>
  <si>
    <t>치유의 숲 조성</t>
  </si>
  <si>
    <t>사업 준공기한 미도래
(2020.12.31)</t>
  </si>
  <si>
    <t>시설부대비</t>
  </si>
  <si>
    <t>관광자원개발사업</t>
  </si>
  <si>
    <t>문화관광자원개발사업</t>
  </si>
  <si>
    <t>남사예담촌 재정비</t>
  </si>
  <si>
    <t>401-01</t>
  </si>
  <si>
    <t>일반회계</t>
  </si>
  <si>
    <t>관광자원개발사업</t>
  </si>
  <si>
    <t>문화관광자원개발사업</t>
  </si>
  <si>
    <t>지역수요맞춤지원(천상화원 황매산 감성여행사업)</t>
  </si>
  <si>
    <t>401-01</t>
  </si>
  <si>
    <t>천상화원 황매산 감성여행사업</t>
  </si>
  <si>
    <t>수질개선</t>
  </si>
  <si>
    <t>취약지역 화장실 남녀분리 지원사업</t>
  </si>
  <si>
    <t>생활폐기물관리</t>
  </si>
  <si>
    <t>생활쓰레기관리</t>
  </si>
  <si>
    <t>401-03</t>
  </si>
  <si>
    <t>일반회계</t>
  </si>
  <si>
    <t>도시재생</t>
  </si>
  <si>
    <t>도시재생</t>
  </si>
  <si>
    <t>지속가능한 도시기반조성</t>
  </si>
  <si>
    <t>401-01</t>
  </si>
  <si>
    <t>항노화 산들길 조성사업</t>
  </si>
  <si>
    <t>실시설계용역 추진중</t>
  </si>
  <si>
    <t>101-04</t>
  </si>
  <si>
    <t>101-04</t>
  </si>
  <si>
    <t>201-01</t>
  </si>
  <si>
    <t>201-02</t>
  </si>
  <si>
    <t>도시재생지원센터 공공운영비</t>
  </si>
  <si>
    <t>보상협의 추진중</t>
  </si>
  <si>
    <t>교통행정개선</t>
  </si>
  <si>
    <t>교통환경개선</t>
  </si>
  <si>
    <t>301-12</t>
  </si>
  <si>
    <t>301-12</t>
  </si>
  <si>
    <t>농어촌버스 미운행지역 한방택시
운행에 따른 주민지원</t>
  </si>
  <si>
    <t>산림자원육성 및 생태보전</t>
  </si>
  <si>
    <t>산림병해충</t>
  </si>
  <si>
    <t>일반회계</t>
  </si>
  <si>
    <t>장애인가족지원센터</t>
  </si>
  <si>
    <t>노인복지시설</t>
  </si>
  <si>
    <t>보육가족 지원</t>
  </si>
  <si>
    <t>어린이집 환경개선</t>
  </si>
  <si>
    <t>여성 복지 증진</t>
  </si>
  <si>
    <t>산청복지타운 신축</t>
  </si>
  <si>
    <t>사업 준공기한 미도래
(2021.12.준공예정)</t>
  </si>
  <si>
    <t>농촌 신활력플러스사업</t>
  </si>
  <si>
    <t>201-01</t>
  </si>
  <si>
    <t>농촌 신활력 한방약초융복합사업</t>
  </si>
  <si>
    <t>202-01</t>
  </si>
  <si>
    <t>농촌 신활력플러스사업</t>
  </si>
  <si>
    <t>301-09</t>
  </si>
  <si>
    <t>농촌 신활력 조직육성 및 지원</t>
  </si>
  <si>
    <t>307-02</t>
  </si>
  <si>
    <t>중앙부처 기본계획 승인후 집행(2020.4월 승인예정)</t>
  </si>
  <si>
    <t>중앙부처 기본계획 승인후 집행(2020.4월 승인예정)</t>
  </si>
  <si>
    <t>405-01</t>
  </si>
  <si>
    <t>동의보감촌 시설 운영</t>
  </si>
  <si>
    <t>동의보감촌 시설 운영</t>
  </si>
  <si>
    <t>동의보감촌 시설사업</t>
  </si>
  <si>
    <t>거함산 항노화휴양체험지구 조성사업</t>
  </si>
  <si>
    <t>거함산 항노화휴양체험지구 조성사업</t>
  </si>
  <si>
    <t>사업 완료시기 미도래    (2020. 8월)</t>
  </si>
  <si>
    <t>사업 완료시기 미도래    (2020. 8월)</t>
  </si>
  <si>
    <t>거함산 항노화휴양체험지구 조성사업 부대비</t>
  </si>
  <si>
    <t>자연환경 보호</t>
  </si>
  <si>
    <t>자연환경보전</t>
  </si>
  <si>
    <t>사업 완료시기 미도래    (2020. 5월)</t>
  </si>
  <si>
    <t>웰니스 관광, 상생 일자리 창출사업(체험시설 인프라 보강)</t>
  </si>
  <si>
    <t>동의본가 체험시설 인프라 보강</t>
  </si>
  <si>
    <t>시설부대비</t>
  </si>
  <si>
    <t>한방자연휴양림 관리 운영</t>
  </si>
  <si>
    <t>지자체자연휴양림</t>
  </si>
  <si>
    <t>한옥형 숲속의 집 신축공사 및
휴양림 보완사업</t>
  </si>
  <si>
    <t>휴양림 관리</t>
  </si>
  <si>
    <t>산청남부도서관 건립사업</t>
  </si>
  <si>
    <t>문화유산 보존관리</t>
  </si>
  <si>
    <t>사적지지킴의 활성화</t>
  </si>
  <si>
    <t>사적지 유지관리</t>
  </si>
  <si>
    <t>산청 범학리 삼층석탑 복제</t>
  </si>
  <si>
    <t>단속사지 발굴조사 외곽도로 개설</t>
  </si>
  <si>
    <t>국가지정 문화재보수사업</t>
  </si>
  <si>
    <t>산청 조식 유적 남명기념관 리모델링 기본계획 용역</t>
  </si>
  <si>
    <t>산청 조식 유적 주변정비공사</t>
  </si>
  <si>
    <t>산청 율곡사 대웅전 주변정비공사</t>
  </si>
  <si>
    <t>산청 단속사지 발굴조사</t>
  </si>
  <si>
    <t>도지정 문화재보수정비사업</t>
  </si>
  <si>
    <t>산청 생초고분군 종합정비계획 수립 및 시굴조사</t>
  </si>
  <si>
    <t>산청 생초고분군 종합정비계획 수립 및 시굴조사 부대비</t>
  </si>
  <si>
    <t>기타문화재사업</t>
  </si>
  <si>
    <t>기타문화재사업 보전</t>
  </si>
  <si>
    <t>산청군 가야유적 미발간 발굴보고서 간행사업</t>
  </si>
  <si>
    <t>전통사찰 보수정비</t>
  </si>
  <si>
    <t>율곡사 공양간 및 종무소 정비</t>
  </si>
  <si>
    <t>군민체육활동 활성화</t>
  </si>
  <si>
    <t>가상현실 스포츠실 보급</t>
  </si>
  <si>
    <t>주민숙원사업</t>
  </si>
  <si>
    <t>래프팅타운 편의시설 설치</t>
  </si>
  <si>
    <t>래프팅타운 편의시설 설치공사</t>
  </si>
  <si>
    <t>공설운동장 정비사업</t>
  </si>
  <si>
    <t>덕산체육공원 내 탁구장 설치공사</t>
  </si>
  <si>
    <t>남부 문화체육센터 건립공사</t>
  </si>
  <si>
    <t>신등 그라운드골프장 조성공사</t>
  </si>
  <si>
    <t>오부 풋살구장 교체공사</t>
  </si>
  <si>
    <t>상수도사업</t>
  </si>
  <si>
    <t>지방상수도사업</t>
  </si>
  <si>
    <t>기정(A)</t>
  </si>
  <si>
    <t>지방상수도정비</t>
  </si>
  <si>
    <t>지방상수도정비</t>
  </si>
  <si>
    <t>지방상수도정비</t>
  </si>
  <si>
    <t>상수도사업</t>
  </si>
  <si>
    <t>마을상수도관리</t>
  </si>
  <si>
    <t>마을상수도사업</t>
  </si>
  <si>
    <t>수질개선특별회계</t>
  </si>
  <si>
    <t>광역상수원 수질보전사업 추진</t>
  </si>
  <si>
    <t>주민지원사업</t>
  </si>
  <si>
    <t>일반지원사업</t>
  </si>
  <si>
    <t>일반회계</t>
  </si>
  <si>
    <t>지역주도형 
청년일자리사업</t>
  </si>
  <si>
    <t>뉴딜일자리사업</t>
  </si>
  <si>
    <t>2019년 ~ 2020년 
계속지원사업</t>
  </si>
  <si>
    <t>스타트업 청년채용 연계사업</t>
  </si>
  <si>
    <t>신성장산업 육성</t>
  </si>
  <si>
    <t>어르신센터 운영</t>
  </si>
  <si>
    <t>307-05</t>
  </si>
  <si>
    <t>일반회계</t>
  </si>
  <si>
    <t>산림복합경영단지</t>
  </si>
  <si>
    <t>402-02</t>
  </si>
  <si>
    <t>402-02</t>
  </si>
  <si>
    <t>일반회계</t>
  </si>
  <si>
    <t>지역주도형 
청년일자리사업</t>
  </si>
  <si>
    <t>경남 중소기업 청년활력사업</t>
  </si>
  <si>
    <t>301-12</t>
  </si>
  <si>
    <t>2019년 ~ 2020년 
계속지원사업</t>
  </si>
  <si>
    <t>사업 완료시기 미도래(2020.12.31)</t>
  </si>
  <si>
    <t>사업부대비</t>
  </si>
  <si>
    <t>사업 완료시기 미도래(2020.12.31)</t>
  </si>
  <si>
    <t>하수도사업</t>
  </si>
  <si>
    <t>하수관로사업</t>
  </si>
  <si>
    <t>하수관로사업</t>
  </si>
  <si>
    <t>하수관로 기술진단 및 개선사업</t>
  </si>
  <si>
    <t>하수처리장 증설요구 집단민원에 따른 설계변경 행정절차 협의 지연</t>
  </si>
  <si>
    <t>사업시기 미도래
(2020년 ~ 2022년)</t>
  </si>
  <si>
    <t>사무국 운영
(2020년~2022년)</t>
  </si>
  <si>
    <t>한옥형 숲속의집 준공후 사업실시</t>
  </si>
  <si>
    <t>설계지연 및 공사시기 
협의 중</t>
  </si>
  <si>
    <t>설계지연 및 공사시기 
협의 중</t>
  </si>
  <si>
    <t>신청자 부족</t>
  </si>
  <si>
    <t>사업완료시기 미도래
(2020.12.11. 준공기한)</t>
  </si>
  <si>
    <t>사업완료시기 미도래
(2020.12.11. 준공기한)</t>
  </si>
  <si>
    <t>사업대상지 변경</t>
  </si>
  <si>
    <t>사업대상자의 사업추진 지연</t>
  </si>
  <si>
    <t>재산관리</t>
  </si>
  <si>
    <t>401-01</t>
  </si>
  <si>
    <t>신아마을 다목적광장조성공사</t>
  </si>
  <si>
    <t>소규모주민숙원(군시행)</t>
  </si>
  <si>
    <t>농어촌도로정비사업</t>
  </si>
  <si>
    <t>어서지구 급경사지 붕괴위험지역 
정비사업</t>
  </si>
  <si>
    <t>어서지구 급경사지 붕괴위험지역 
정비사업 시설부대비</t>
  </si>
  <si>
    <t>재해예방사업</t>
  </si>
  <si>
    <t>손항교 재가설공사</t>
  </si>
  <si>
    <t>신안 문대배수장 증설사업</t>
  </si>
  <si>
    <t>계남세천 정비공사</t>
  </si>
  <si>
    <t>기정(A)</t>
  </si>
  <si>
    <t>일반회계</t>
  </si>
  <si>
    <t>도시재생</t>
  </si>
  <si>
    <t>지속가능한 도시기반조성</t>
  </si>
  <si>
    <t>도시계획도로개설(보조)</t>
  </si>
  <si>
    <t>401-01</t>
  </si>
  <si>
    <t>사업대상지 변경 신청</t>
  </si>
  <si>
    <t>일반회계</t>
  </si>
  <si>
    <t>문화예술진흥</t>
  </si>
  <si>
    <t>한국선비문화연구원 생활관 확충 및 체험관 리모델링사업</t>
  </si>
  <si>
    <t>한국선비문화연구원 생활관 확충 및 체험관 리모델링사업</t>
  </si>
  <si>
    <t>생활관 확충사업</t>
  </si>
  <si>
    <t>공공도서관 건립사업</t>
  </si>
  <si>
    <t>공공도서관 건립사업</t>
  </si>
  <si>
    <t>덕산문화의집 생활문화센터 조성사업</t>
  </si>
  <si>
    <t>405-01</t>
  </si>
  <si>
    <t>사업부대비</t>
  </si>
  <si>
    <t>임도시설</t>
  </si>
  <si>
    <t>임도시설</t>
  </si>
  <si>
    <t>취약지개발</t>
  </si>
  <si>
    <t>취약지개발</t>
  </si>
  <si>
    <t>지역개발사업</t>
  </si>
  <si>
    <t>지역개발사업</t>
  </si>
  <si>
    <t>401-01</t>
  </si>
  <si>
    <t>교량관리사업</t>
  </si>
  <si>
    <t>사업 준공기한 미도래</t>
  </si>
  <si>
    <t>지방하천관리</t>
  </si>
  <si>
    <t>지방하천수해복구사업</t>
  </si>
  <si>
    <t>시천천 수해복구공사</t>
  </si>
  <si>
    <t>위험소류지 개보수공사</t>
  </si>
  <si>
    <t>401-03</t>
  </si>
  <si>
    <t>왕촌 재해위험저수지 정비사업</t>
  </si>
  <si>
    <t>재해예방사업</t>
  </si>
  <si>
    <t>급경사지 붕괴위험지역정비(어서지구)-급경사지 붕괴위험지역 정비</t>
  </si>
  <si>
    <t>행정절차 이행중</t>
  </si>
  <si>
    <t>백운마을 위험 소교량 재가설공사</t>
  </si>
  <si>
    <t>재해저감 기반조성사업</t>
  </si>
  <si>
    <t>한방의료클러스터 기반구축</t>
  </si>
  <si>
    <t>항노화산업 육성 지원</t>
  </si>
  <si>
    <t>공원조성계획 수립 용역</t>
  </si>
  <si>
    <t>공원,녹지 실시계획인가 용역</t>
  </si>
  <si>
    <t>농촌 신활력플러스사업 여비</t>
  </si>
  <si>
    <t>농촌 신활력플러스사업(경상보조)</t>
  </si>
  <si>
    <t>농촌 신활력플러스사업(자본보조)</t>
  </si>
  <si>
    <t>농촌 신활력플러스사업 기반시설</t>
  </si>
  <si>
    <t>민간위탁시설 관리 운영</t>
  </si>
  <si>
    <t>장애인복지시설 지원</t>
  </si>
  <si>
    <t>지구단위계획 변경 용역</t>
  </si>
  <si>
    <t>보육환경 조성</t>
  </si>
  <si>
    <t>민간 개방 화장실 남녀분리 지원사업</t>
  </si>
  <si>
    <t>산청군농촌폐기물종합처리시설(매립시설) 증설사업</t>
  </si>
  <si>
    <t>산청군농촌폐기물종합처리시설(매립시설) 증설사업 시설부대비</t>
  </si>
  <si>
    <t>국가지정 문화재보수</t>
  </si>
  <si>
    <t>도지정 문화재보수</t>
  </si>
  <si>
    <t>공공체육시설 관리</t>
  </si>
  <si>
    <t>산청국민체육센터 정비</t>
  </si>
  <si>
    <t>그라운드골프장 정비사업</t>
  </si>
  <si>
    <t>공공체육시설 활성화</t>
  </si>
  <si>
    <t>덕산체육공원 조성</t>
  </si>
  <si>
    <t>남부문화체육센터 건립</t>
  </si>
  <si>
    <t>그라운드골프장 조성</t>
  </si>
  <si>
    <t>풋살경기장설치사업</t>
  </si>
  <si>
    <t>산청 독립운동 관광자원화사업 외 2건</t>
  </si>
  <si>
    <t>산림시설 피해복구</t>
  </si>
  <si>
    <t>임산물유통기반 조성</t>
  </si>
  <si>
    <t>농산물 생산유통 기반구축 지원(산청곶감현대화)</t>
  </si>
  <si>
    <t>임산물소득 지원</t>
  </si>
  <si>
    <t>임산물유통 지원</t>
  </si>
  <si>
    <t>산양삼 생산과정 확인</t>
  </si>
  <si>
    <t>치유의 숲 조성</t>
  </si>
  <si>
    <t>임산물소득 지원</t>
  </si>
  <si>
    <t>임산물생산기반 조성</t>
  </si>
  <si>
    <t>청년근로자 인건비 지원</t>
  </si>
  <si>
    <t>청년근로자 인건비 및 컨설팅 지원</t>
  </si>
  <si>
    <t>도시재생 우리동네살리기</t>
  </si>
  <si>
    <t>도시재생 뉴딜사업</t>
  </si>
  <si>
    <t>평촌마을 초전골 진입로개설공사</t>
  </si>
  <si>
    <t>생초국제조각공원 연계시설확충사업</t>
  </si>
  <si>
    <t>교량가설등 기타도로사업</t>
  </si>
  <si>
    <t>위험소류지 개보수공사</t>
  </si>
  <si>
    <t>생비량지구 지방상수도정비공사</t>
  </si>
  <si>
    <t>지방상수도정비공사 시설부대비</t>
  </si>
  <si>
    <t>하수도시설 운영</t>
  </si>
  <si>
    <t>소득화 작목 육성</t>
  </si>
  <si>
    <t>신소득 과실생산시설 현대화사업</t>
  </si>
  <si>
    <t>한방약초산업 육성</t>
  </si>
  <si>
    <t>장애인 복지증진</t>
  </si>
  <si>
    <t>환경지도 운영 관리</t>
  </si>
  <si>
    <t>여성 및 건강가정지원</t>
  </si>
  <si>
    <t>생활쓰레기 관리</t>
  </si>
  <si>
    <t>산청 전 구형왕릉 주변정비공사</t>
  </si>
  <si>
    <t>산청 단계마을 옛담장 보수공사</t>
  </si>
  <si>
    <t>산림자원육성 및 생태보전</t>
  </si>
  <si>
    <t>산림소득증진 및 녹색산청 조성</t>
  </si>
  <si>
    <t>소나무 재선충병 방제</t>
  </si>
  <si>
    <t>산림소득증진 및 녹색산청 조성</t>
  </si>
  <si>
    <t>고용촉진 및 안정,
근로자 복지 증진</t>
  </si>
  <si>
    <t>지역주도형 
청년일자리사업</t>
  </si>
  <si>
    <t>산청 단계마을 옛담장 보수공사        부대비</t>
  </si>
  <si>
    <t>산청 율곡사 대웅전 주변정비공사     부대비</t>
  </si>
  <si>
    <t>산청근린생활형 국민체육센터 조성   공사</t>
  </si>
  <si>
    <t>산청공설운동장 정비사업</t>
  </si>
  <si>
    <t>산림시설 피해복구</t>
  </si>
  <si>
    <t xml:space="preserve">청년근로자 인건비, 교통복지수당,    주거정착금 지원 </t>
  </si>
  <si>
    <t>신안도시계획도로(1-41)호선 개설    공사</t>
  </si>
  <si>
    <t>산청초등학교 가상현실스포츠실 설치</t>
  </si>
  <si>
    <t>산청국민체육센터 내 체력단련장       설치공사</t>
  </si>
  <si>
    <t>한옥형 숲속의 집 신축공사에 따른    물품구입</t>
  </si>
  <si>
    <t>동의보감촌 케이블카 조성계획 및     실시설계용역</t>
  </si>
  <si>
    <t>차황 금포림 그라운드골프장 정비      공사</t>
  </si>
  <si>
    <t>주민창여형 마을공동체     발전소 조성사업</t>
  </si>
  <si>
    <t>신재생에너지보급    사업</t>
  </si>
  <si>
    <t>신안 문대지구 시군수리시설 개보수  사업</t>
  </si>
  <si>
    <t>신안 덕현지구 시군수리시설 개보수  사업</t>
  </si>
  <si>
    <t>농업기반정비(문대지구)-  시군수리시설개보수</t>
  </si>
  <si>
    <t>농업기반정비(덕현지구)-  시군수리시설개보수</t>
  </si>
  <si>
    <t>군관리 수리시설 유지관리  사업</t>
  </si>
  <si>
    <t>저수지 긴급 안전점검 및 정밀 안전    진단비</t>
  </si>
  <si>
    <t>농업기반시설 유지   관리사업</t>
  </si>
  <si>
    <t>농업기반 주민숙원   사업</t>
  </si>
  <si>
    <t>백운마을 위험 소교량        재가설공사</t>
  </si>
  <si>
    <t>방재대책 종합상황   관리</t>
  </si>
  <si>
    <t>농업기술센터 기능강화    (지역균형발전)</t>
  </si>
  <si>
    <t>민간위탁시설 관리    운영</t>
  </si>
  <si>
    <t>한방진흥사업 육성   지원</t>
  </si>
  <si>
    <t>농촌폐기물매립시설 증설  사업</t>
  </si>
  <si>
    <t>문화예술기반시설    확충 및 관리</t>
  </si>
  <si>
    <t>전통사찰 보수 방재  지원사업</t>
  </si>
  <si>
    <t>건전한 체육활동지원</t>
  </si>
  <si>
    <t>산청 근린생활형 국민체육 센터 건립사업</t>
  </si>
  <si>
    <t>산양삼 생산과정 확인제도</t>
  </si>
  <si>
    <t>농촌형 교통모델 발굴사업(브라보한방택시 운행지원)</t>
  </si>
  <si>
    <t>자연재해(산사태) 피해      복구 지원</t>
  </si>
  <si>
    <t>자연재해 산림시설 피해     복구</t>
  </si>
  <si>
    <t>중산~내대간 도로확포장   공사</t>
  </si>
  <si>
    <t>재해 및 재난 복구     능력 강화</t>
  </si>
  <si>
    <t>마을상수도 개보수사업                  (소남마을 상수도 개보수사업 외 3건)</t>
  </si>
  <si>
    <t>하수관로 기술진단 및        개선사업</t>
  </si>
  <si>
    <t>재해위험지역 정비(강정지구)-재해위험저수지</t>
  </si>
  <si>
    <t>재해위험지역 정비(월곡지구)-재해위험저수지</t>
  </si>
  <si>
    <t>재해위험지역 정비(큰골지구)-재해위험저수지</t>
  </si>
  <si>
    <t>재해위험지역 정비(배평전지구)-재해위험저수지</t>
  </si>
  <si>
    <t>재해위험지역 정비(왕촌지구)-재해위험저수지</t>
  </si>
  <si>
    <t>지역개발계획 수립    사업</t>
  </si>
  <si>
    <t>성철 대종사 생가 상징조형물 설치사업</t>
  </si>
  <si>
    <t>성철 대종사 생가 상징조형물           설치 사업</t>
  </si>
  <si>
    <t>단속사지발굴조사 이주단지 조성사업</t>
  </si>
  <si>
    <t>소하천유지관리</t>
  </si>
  <si>
    <t>길리지구 소규모 용수개발사업         시설부대비</t>
  </si>
  <si>
    <t>상중지구 기계화경작로 확포장공사</t>
  </si>
  <si>
    <t>401-03</t>
  </si>
  <si>
    <t>차황 지정 소하천정비사업</t>
  </si>
  <si>
    <t>보건기관 의료시설 및 운영지원사업</t>
  </si>
  <si>
    <t>내대보건진료소 이전신축사업</t>
  </si>
  <si>
    <t>내대보건진료소 이전신축</t>
  </si>
  <si>
    <t>의료취약지 보건기관 기능 보강사업</t>
  </si>
  <si>
    <t>401-01</t>
  </si>
  <si>
    <t>401-02</t>
  </si>
  <si>
    <t>농어촌 의료서비스   개선사업</t>
  </si>
  <si>
    <t>내대보건진료소 이전신축사업 감리비</t>
  </si>
  <si>
    <t>질병예방 및 건강증진보건의료서비스체제 구축</t>
  </si>
  <si>
    <t>사업 준공기한 미도래
(2020.2월 준공기한)</t>
  </si>
  <si>
    <t>사업 준공기한 미도래
(2020.6월 준공기한)</t>
  </si>
  <si>
    <t>사업 준공기한 미도래
(2020.9월 준공예정)</t>
  </si>
  <si>
    <t>사업 준공기한 미도래
(2020.6월 준공기한)</t>
  </si>
  <si>
    <t>사업 준공기한 미도래
(2020.3월 준공기한)</t>
  </si>
  <si>
    <t>사업 준공기한 미도래
(2020.1월 준공기한)</t>
  </si>
  <si>
    <t>사업 준공기한 미도래
(2020.4월 준공기한)</t>
  </si>
  <si>
    <t>사업 준공기한 미도래
(2020.12월 준공기한)</t>
  </si>
  <si>
    <t>사업 준공기한 미도래
(2020.10월 준공기한)</t>
  </si>
  <si>
    <t>사업 준공기한 미도래
(2020.2월 준공기한)</t>
  </si>
  <si>
    <t>사업 준공기한 미도래
(2020.2.25. 준공기한)</t>
  </si>
  <si>
    <t>관련 인허가 협의중
(2019.11월 협의 완료
예정)</t>
  </si>
  <si>
    <t>사업 시기 미도래
(2020년 춘기 조림)</t>
  </si>
  <si>
    <t>사업기간 부족</t>
  </si>
  <si>
    <t>2019년 ~ 2020년 
계속지원사업</t>
  </si>
  <si>
    <t>도시재생지원센터         미확보</t>
  </si>
  <si>
    <t>재난안전특별교부세 
교부 지연</t>
  </si>
  <si>
    <t>동의보감촌 케이블카 조성계획 및 실시설계용역 계약 진행중</t>
  </si>
  <si>
    <t>사업 준공기한 미도래
(2020.2.15. 준공기한)</t>
  </si>
  <si>
    <t>사업 준공기한 미도래
(2020.1.8. 준공기한)</t>
  </si>
  <si>
    <t>사업 준공기한 미도래
(2020.3 .31. 준공기한)</t>
  </si>
  <si>
    <t>사업 준공기한 미도래
(2020.6. 준공기한)</t>
  </si>
  <si>
    <t>사업 준공기한 미도래
(2020.3. 준공기한)</t>
  </si>
  <si>
    <t>사업 준공기한 미도래
(2020.4. 준공기한)</t>
  </si>
  <si>
    <t>공사 준공기한 미도래
(2020.4. 준공기한)</t>
  </si>
  <si>
    <t>용역 준공기한 미도래
(2020.3. 준공기한)</t>
  </si>
  <si>
    <t>공사 준공기한 미도래
(2020.3. 준공기한)</t>
  </si>
  <si>
    <t>공사 준공기한 미도래
(2020.6. 준공기한)</t>
  </si>
  <si>
    <t>사업 준공기한 미도래
(2020.4.5. 준공기한)</t>
  </si>
  <si>
    <t>사업 준공기한 미도래
(2020.7.24. 준공기한)</t>
  </si>
  <si>
    <t>생비량지구 및 지방상수도 정비사업  준공기한 
미도래
(2020.4.12. 준공기한)</t>
  </si>
  <si>
    <t>사업 준공기한 미도래
(2020.5.17. 준공기한)</t>
  </si>
  <si>
    <t>설계 검토로 인한 사업   지연</t>
  </si>
  <si>
    <t>특구변경 용역 추진 
중앙부처 협의 중
(2020.5.15. 준공기한)</t>
  </si>
  <si>
    <t>특구변경 용역 추진 
중앙부처 협의 중
(2020.5.15. 준공기한)</t>
  </si>
  <si>
    <t>설계 및 입찰 지연</t>
  </si>
  <si>
    <t>사업부지 조성공사 
미완료</t>
  </si>
  <si>
    <t>청사주변유지관리</t>
  </si>
  <si>
    <t>직원 후생복지시설 신축공사</t>
  </si>
  <si>
    <t>직원 후생복지시설 진입도로 확·포장   공사</t>
  </si>
  <si>
    <t>주민참여형 마을공동체 발전소 조성사업</t>
  </si>
  <si>
    <t>문화재 협의 중
(2019.12월 협의 완료
예정)</t>
  </si>
  <si>
    <t>2019. 11월부터 인력운영(1명)및 2020년 인력  추가 예정</t>
  </si>
  <si>
    <t>국비 추가 교부에 따라 
연도내 집행 어려움</t>
  </si>
  <si>
    <t>노인복지 지원</t>
  </si>
  <si>
    <t>노인 복지 증진</t>
  </si>
  <si>
    <t>도로,주차장,저류시설 실시계획인가 변경 용역</t>
  </si>
  <si>
    <t>생활관 확충사업 부대비</t>
  </si>
  <si>
    <t>산청남부도서관 건립사업 부대비</t>
  </si>
  <si>
    <t>생활문화센터 별관 조성</t>
  </si>
  <si>
    <t>배평전 재해위험저수지 정비사업       시설부대비</t>
  </si>
  <si>
    <t>농업기술센터 기능강화사업 부대비</t>
  </si>
  <si>
    <t>고향의 강 조성사업</t>
  </si>
  <si>
    <t>(단위 : 천원)</t>
  </si>
  <si>
    <t>지정 소하천정비공사</t>
  </si>
  <si>
    <t>지정 소하천정비공사 부대비</t>
  </si>
  <si>
    <t>교량유지관리 사업비</t>
  </si>
  <si>
    <t>3회 추경예산 확보로 
사업추진기간 부족</t>
  </si>
  <si>
    <t>일반회계</t>
  </si>
  <si>
    <t>유통 및 수출 지원</t>
  </si>
  <si>
    <t>신선농산물 수출지원</t>
  </si>
  <si>
    <t>307-02</t>
  </si>
  <si>
    <t>수출전문업체 청년일자리 사업 
근로자 인건비 및 기타지원금</t>
  </si>
  <si>
    <t>수출전문업체 청년일자리   지원사업</t>
  </si>
  <si>
    <t>지역주민 협의 지연
(2020.12월 준공기한)</t>
  </si>
  <si>
    <t>게이트볼장 이전건립을 위한 지역주민협의 지연
(2020.6월 준공기한)</t>
  </si>
  <si>
    <t>주민 협의 지연
(2020.6월 준공기한)</t>
  </si>
  <si>
    <t>제품개발 품목 미선정</t>
  </si>
  <si>
    <t>사업대상자 포기 및       추가 대상자 미선정</t>
  </si>
  <si>
    <t>행절절차 협의중      ('19.12월 협의완료)
사업 준공기한 미도래
(2020.12. 준공예정)</t>
  </si>
  <si>
    <t>행절절차 협의중      ('19.12월 협의완료)
사업준공기한 미도래('20.12. 준공예정)</t>
  </si>
  <si>
    <t>설계용역중
(2019.12. 용역준공)
잔액2020.1월 공사발주</t>
  </si>
  <si>
    <t>하반기 신규 급수 신청으로 지방상수도 인입공사 준공기한 미도래
(2020.3.30. 준공기한)</t>
  </si>
  <si>
    <t>추경(2회)사업 및 상하수도 병행 시행에 따른 
준공기한 미도래
(2020.3.30. 준공기한)</t>
  </si>
  <si>
    <t>사업비 부족 및 부지      협의 지연</t>
  </si>
  <si>
    <t>산청곶감 생산자 기술    교육 추가 실시에 따른   이월</t>
  </si>
  <si>
    <t>행안부의 '20년 국비 삭감에 따른 '19년 예산 기 확보 시군 이월조치             (경남도 협의사항)</t>
  </si>
  <si>
    <t>지방하천관리</t>
  </si>
  <si>
    <t>지방상수도   사업</t>
  </si>
  <si>
    <t>하천정비</t>
  </si>
  <si>
    <t>하천정비 L=5.1㎞</t>
  </si>
  <si>
    <t>위험지구 개선 1식
A=94,000㎡</t>
  </si>
  <si>
    <t>전략산업 추진 효율화</t>
  </si>
  <si>
    <t>공공폐수처리시설      설치사업</t>
  </si>
  <si>
    <t>지방상수도    사업</t>
  </si>
  <si>
    <t>공공폐수처리시설    설치
Q=250㎥/day</t>
  </si>
  <si>
    <t>사면정비 L=934m
피암터널 L=700m
낙석방지망 4,950㎡</t>
  </si>
  <si>
    <t>농어촌생활용수개발  (생비량지구 지방상수도 인입공사)</t>
  </si>
  <si>
    <t>농어촌생활용수개발  (삼장지구 지방상수도 인입공사 2지구)</t>
  </si>
  <si>
    <t>농어촌생활용수개발  (단성정수장 증설 및   지방상수도확장사업)</t>
  </si>
  <si>
    <t>전략산업     추진</t>
  </si>
  <si>
    <t>재해 및       재난 복구    능력 강화</t>
  </si>
  <si>
    <t>봉두지구 재해위험      개선지구 정비사업</t>
  </si>
  <si>
    <t xml:space="preserve">전략산업     추진        </t>
  </si>
  <si>
    <t xml:space="preserve">산업단지 조성      </t>
  </si>
  <si>
    <t>동의보감촌 반달가슴곰     사육시설 조성사업</t>
  </si>
  <si>
    <t>동의보감촌 반달가슴곰 사육시설       조성사업</t>
  </si>
  <si>
    <t>이전장소 미확정</t>
  </si>
  <si>
    <t>민간위탁 관련부서 협의 지연</t>
  </si>
  <si>
    <t>생활문화센터 별관 조성에 따른        물품구입</t>
  </si>
  <si>
    <t>재해대책비(소나무 재선충병 방제)</t>
  </si>
  <si>
    <t xml:space="preserve">도비지원 사업 확정 
(2019. 9. 9)으로 사업    추진기간 부족 </t>
  </si>
  <si>
    <t>사업 준공기한 미도래
(2020.5. 준공기한)</t>
  </si>
  <si>
    <t>보상협의 지연 및 사업   준공기한 미도래
(2022.12. 준공기한)</t>
  </si>
  <si>
    <t>보상협의 지연 및 사업   준공기한 미도래
(2021.9. 준공기한)</t>
  </si>
  <si>
    <t>사전설계심의 지연 및
사업 준공기한 미도래
(2020.12. 준공기한)</t>
  </si>
  <si>
    <t>공사 타절 및 잔여분      발주(10월)로 인한 준공 기한 미도래
(2020.4.12. 준공기한)</t>
  </si>
  <si>
    <t xml:space="preserve">설계변경 및 동절기공사 중단으로 준공기한 연장 </t>
  </si>
  <si>
    <t>지역수요 맞춤 지원          (항노화 산들길 조성)</t>
  </si>
  <si>
    <t>농업용저수지 안전 점검</t>
  </si>
  <si>
    <t>노인요양시설 확충(기능    보강)사업</t>
  </si>
  <si>
    <t>산청곶감 홍보 마케팅    추가 실시에 따른 이월</t>
  </si>
  <si>
    <t>편입부지보상 협의 지연</t>
  </si>
  <si>
    <t>재해위험지역 정비     (적벽산지구)-급경사지 붕괴위험지구 정비</t>
  </si>
  <si>
    <t>농어촌생활용수개발  (산청급수구역 지방    상수도 확장사업)</t>
  </si>
  <si>
    <t>단성정수장 증설   1,600ton                  관로매설 42.0㎞       가압장 6개소</t>
  </si>
  <si>
    <t>관로매설  49.0㎞      가압장 4개소</t>
  </si>
  <si>
    <t>배수지 300ton          관로매설 29.7㎞         가압장 2개소</t>
  </si>
  <si>
    <t>배수지 300ton          관로매설 77.1㎞       가압장 4개소</t>
  </si>
  <si>
    <t>405-01</t>
  </si>
  <si>
    <t>어르신센터 운영비</t>
  </si>
  <si>
    <t>어르신센터 운영 물품 및 장비구입</t>
  </si>
  <si>
    <t>치매전담실 증·개축(1개소)</t>
  </si>
  <si>
    <t>노인요양시설 재난대피로 설치 지원    (2개소)</t>
  </si>
  <si>
    <t>산청복지타운 신축사업</t>
  </si>
  <si>
    <t>어린이집 환경개선사업                   (임차료, 이전비 등)</t>
  </si>
  <si>
    <t>어린이집 개보수사업</t>
  </si>
  <si>
    <t>어린이집 개보수사업 부대비</t>
  </si>
  <si>
    <t>장애인가족지원센터 시설유지보수</t>
  </si>
  <si>
    <t>한방자연휴양림 시설관리</t>
  </si>
  <si>
    <t>신안 전천후 게이트볼장 이전 건립    공사 외 2건</t>
  </si>
  <si>
    <t>황매산성 누각설치 및 성곽보수공사</t>
  </si>
  <si>
    <t>임산물가공지원사업 외 1건</t>
  </si>
  <si>
    <t>산청곶감 홍보 마케팅 지원</t>
  </si>
  <si>
    <t xml:space="preserve">산청곶감 제품개발 용역 </t>
  </si>
  <si>
    <t>산청곶감 생산자 기술교육비</t>
  </si>
  <si>
    <t>산청곶감 현대화사업</t>
  </si>
  <si>
    <t>산림복합경영단지 조성</t>
  </si>
  <si>
    <t>산촌소득 지원</t>
  </si>
  <si>
    <t>뉴딜일자리사업(2019신규)</t>
  </si>
  <si>
    <t>사회적경제 청년부흥        프로젝트사업</t>
  </si>
  <si>
    <t>도시재생지원센터 근로자 인건비</t>
  </si>
  <si>
    <t>도시재생지원센터 운영비</t>
  </si>
  <si>
    <t>도시재생뉴딜사업</t>
  </si>
  <si>
    <t>생초국제조각공원 연계시설 확충사업</t>
  </si>
  <si>
    <t>중산~내대간 도로확포장공사</t>
  </si>
  <si>
    <t>단성 입상지구 용배수로정비공사       외 1건</t>
  </si>
  <si>
    <t>한해대비 용수개발사업(5개소)</t>
  </si>
  <si>
    <t>지방상수도인입공사 외 1건</t>
  </si>
  <si>
    <t>수변구역 주민지원사업 외 1건</t>
  </si>
  <si>
    <t>표고재배시설 지원 외 1건</t>
  </si>
  <si>
    <t>생초 갈전마을 용배수로 정비공사
외 3건</t>
  </si>
  <si>
    <t>207-01</t>
  </si>
  <si>
    <t>사업시기 미도래
(2020년 ~ 2022년)</t>
  </si>
  <si>
    <t>농촌 신활력플러스사업 용역비</t>
  </si>
  <si>
    <t>국가지정 문화재보수</t>
  </si>
  <si>
    <t>산청 내원사 삼층석탑 주변정비공사</t>
  </si>
  <si>
    <t>사업준공기한 미도래
(2020.6월 준공기한)</t>
  </si>
  <si>
    <t>경남 장인 프로젝트사업</t>
  </si>
  <si>
    <t>401-03</t>
  </si>
  <si>
    <t>군관리 수리시설(저수지,용수로)      유지관리</t>
  </si>
  <si>
    <t>신천2지구 공공하수도 설치공사         (추가분)</t>
  </si>
  <si>
    <t>신천2지구 공공하수도 설치공사        (추가분) 시설부대비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</si>
</sst>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\△#,##0"/>
    <numFmt numFmtId="178" formatCode="#,##0;[Red]#,##0"/>
  </numFmts>
  <fonts count="63">
    <font>
      <sz val="10"/>
      <name val="궁서체"/>
      <family val="1"/>
    </font>
    <font>
      <sz val="11"/>
      <color indexed="8"/>
      <name val="맑은 고딕"/>
      <family val="3"/>
    </font>
    <font>
      <sz val="8"/>
      <name val="궁서체"/>
      <family val="1"/>
    </font>
    <font>
      <sz val="8"/>
      <name val="바탕"/>
      <family val="1"/>
    </font>
    <font>
      <sz val="10"/>
      <name val="바탕체"/>
      <family val="1"/>
    </font>
    <font>
      <sz val="12"/>
      <name val="굴림"/>
      <family val="3"/>
    </font>
    <font>
      <sz val="12"/>
      <color indexed="8"/>
      <name val="굴림"/>
      <family val="3"/>
    </font>
    <font>
      <sz val="10"/>
      <name val="굴림"/>
      <family val="3"/>
    </font>
    <font>
      <sz val="10"/>
      <name val="바탕"/>
      <family val="1"/>
    </font>
    <font>
      <sz val="10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10.8"/>
      <color indexed="8"/>
      <name val="굴림"/>
      <family val="3"/>
    </font>
    <font>
      <sz val="22"/>
      <name val="굴림"/>
      <family val="3"/>
    </font>
    <font>
      <sz val="11"/>
      <color indexed="8"/>
      <name val="굴림"/>
      <family val="3"/>
    </font>
    <font>
      <sz val="11"/>
      <name val="굴림"/>
      <family val="3"/>
    </font>
    <font>
      <sz val="12"/>
      <color indexed="8"/>
      <name val="굴림체"/>
      <family val="3"/>
    </font>
    <font>
      <b/>
      <sz val="22"/>
      <name val="굴림체"/>
      <family val="3"/>
    </font>
    <font>
      <sz val="11"/>
      <color indexed="8"/>
      <name val="굴림체"/>
      <family val="3"/>
    </font>
    <font>
      <sz val="8"/>
      <color indexed="8"/>
      <name val="굴림체"/>
      <family val="3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궁서체"/>
      <family val="1"/>
    </font>
    <font>
      <sz val="10"/>
      <name val="맑은 고딕"/>
      <family val="3"/>
    </font>
    <font>
      <sz val="8"/>
      <name val="굴림"/>
      <family val="3"/>
    </font>
    <font>
      <sz val="18"/>
      <name val="궁서체"/>
      <family val="1"/>
    </font>
    <font>
      <sz val="9"/>
      <name val="굴림"/>
      <family val="3"/>
    </font>
    <font>
      <sz val="10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13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1" fontId="19" fillId="0" borderId="0" xfId="49" applyFont="1" applyFill="1" applyBorder="1" applyAlignment="1">
      <alignment horizontal="center" vertical="center" wrapText="1"/>
    </xf>
    <xf numFmtId="177" fontId="20" fillId="33" borderId="10" xfId="48" applyNumberFormat="1" applyFont="1" applyFill="1" applyBorder="1" applyAlignment="1">
      <alignment vertical="center" wrapText="1"/>
    </xf>
    <xf numFmtId="177" fontId="20" fillId="33" borderId="14" xfId="48" applyNumberFormat="1" applyFont="1" applyFill="1" applyBorder="1" applyAlignment="1">
      <alignment vertical="center" wrapText="1"/>
    </xf>
    <xf numFmtId="177" fontId="20" fillId="0" borderId="0" xfId="48" applyNumberFormat="1" applyFont="1" applyFill="1" applyBorder="1" applyAlignment="1">
      <alignment vertical="center" wrapText="1"/>
    </xf>
    <xf numFmtId="177" fontId="20" fillId="0" borderId="10" xfId="49" applyNumberFormat="1" applyFont="1" applyBorder="1" applyAlignment="1">
      <alignment vertical="center" wrapText="1"/>
    </xf>
    <xf numFmtId="177" fontId="20" fillId="0" borderId="0" xfId="49" applyNumberFormat="1" applyFont="1" applyFill="1" applyBorder="1" applyAlignment="1">
      <alignment vertical="center" wrapText="1"/>
    </xf>
    <xf numFmtId="177" fontId="20" fillId="0" borderId="15" xfId="49" applyNumberFormat="1" applyFont="1" applyBorder="1" applyAlignment="1">
      <alignment vertical="center" wrapText="1"/>
    </xf>
    <xf numFmtId="177" fontId="20" fillId="33" borderId="10" xfId="49" applyNumberFormat="1" applyFont="1" applyFill="1" applyBorder="1" applyAlignment="1">
      <alignment vertical="center" wrapText="1"/>
    </xf>
    <xf numFmtId="177" fontId="20" fillId="33" borderId="15" xfId="49" applyNumberFormat="1" applyFont="1" applyFill="1" applyBorder="1" applyAlignment="1">
      <alignment vertical="center" wrapText="1"/>
    </xf>
    <xf numFmtId="177" fontId="20" fillId="0" borderId="10" xfId="48" applyNumberFormat="1" applyFont="1" applyBorder="1" applyAlignment="1">
      <alignment vertical="center" shrinkToFit="1"/>
    </xf>
    <xf numFmtId="177" fontId="20" fillId="0" borderId="14" xfId="48" applyNumberFormat="1" applyFont="1" applyBorder="1" applyAlignment="1">
      <alignment vertical="center" shrinkToFit="1"/>
    </xf>
    <xf numFmtId="177" fontId="20" fillId="0" borderId="0" xfId="48" applyNumberFormat="1" applyFont="1" applyFill="1" applyBorder="1" applyAlignment="1">
      <alignment vertical="center" shrinkToFit="1"/>
    </xf>
    <xf numFmtId="177" fontId="20" fillId="0" borderId="15" xfId="48" applyNumberFormat="1" applyFont="1" applyBorder="1" applyAlignment="1">
      <alignment vertical="center" shrinkToFit="1"/>
    </xf>
    <xf numFmtId="177" fontId="20" fillId="33" borderId="10" xfId="48" applyNumberFormat="1" applyFont="1" applyFill="1" applyBorder="1" applyAlignment="1">
      <alignment vertical="center" shrinkToFit="1"/>
    </xf>
    <xf numFmtId="177" fontId="20" fillId="33" borderId="14" xfId="48" applyNumberFormat="1" applyFont="1" applyFill="1" applyBorder="1" applyAlignment="1">
      <alignment vertical="center" shrinkToFit="1"/>
    </xf>
    <xf numFmtId="177" fontId="20" fillId="33" borderId="15" xfId="48" applyNumberFormat="1" applyFont="1" applyFill="1" applyBorder="1" applyAlignment="1">
      <alignment vertical="center" shrinkToFit="1"/>
    </xf>
    <xf numFmtId="177" fontId="20" fillId="0" borderId="14" xfId="50" applyNumberFormat="1" applyFont="1" applyBorder="1" applyAlignment="1">
      <alignment vertical="center" wrapText="1"/>
    </xf>
    <xf numFmtId="177" fontId="20" fillId="0" borderId="0" xfId="50" applyNumberFormat="1" applyFont="1" applyFill="1" applyBorder="1" applyAlignment="1">
      <alignment vertical="center" wrapText="1"/>
    </xf>
    <xf numFmtId="177" fontId="20" fillId="0" borderId="15" xfId="51" applyNumberFormat="1" applyFont="1" applyBorder="1" applyAlignment="1">
      <alignment vertical="center" wrapText="1"/>
    </xf>
    <xf numFmtId="177" fontId="20" fillId="0" borderId="10" xfId="51" applyNumberFormat="1" applyFont="1" applyBorder="1" applyAlignment="1">
      <alignment vertical="center" wrapText="1"/>
    </xf>
    <xf numFmtId="177" fontId="20" fillId="0" borderId="10" xfId="52" applyNumberFormat="1" applyFont="1" applyBorder="1" applyAlignment="1">
      <alignment vertical="center" wrapText="1"/>
    </xf>
    <xf numFmtId="177" fontId="20" fillId="0" borderId="10" xfId="53" applyNumberFormat="1" applyFont="1" applyBorder="1" applyAlignment="1">
      <alignment vertical="center" wrapText="1"/>
    </xf>
    <xf numFmtId="177" fontId="20" fillId="0" borderId="10" xfId="48" applyNumberFormat="1" applyFont="1" applyBorder="1" applyAlignment="1">
      <alignment vertical="center" wrapText="1"/>
    </xf>
    <xf numFmtId="177" fontId="20" fillId="33" borderId="15" xfId="48" applyNumberFormat="1" applyFont="1" applyFill="1" applyBorder="1" applyAlignment="1">
      <alignment vertical="center" wrapText="1"/>
    </xf>
    <xf numFmtId="177" fontId="20" fillId="0" borderId="14" xfId="48" applyNumberFormat="1" applyFont="1" applyBorder="1" applyAlignment="1">
      <alignment vertical="center" wrapText="1"/>
    </xf>
    <xf numFmtId="177" fontId="20" fillId="0" borderId="15" xfId="48" applyNumberFormat="1" applyFont="1" applyBorder="1" applyAlignment="1">
      <alignment vertical="center" wrapText="1"/>
    </xf>
    <xf numFmtId="177" fontId="20" fillId="33" borderId="11" xfId="48" applyNumberFormat="1" applyFont="1" applyFill="1" applyBorder="1" applyAlignment="1">
      <alignment vertical="center" wrapText="1"/>
    </xf>
    <xf numFmtId="177" fontId="20" fillId="33" borderId="16" xfId="48" applyNumberFormat="1" applyFont="1" applyFill="1" applyBorder="1" applyAlignment="1">
      <alignment vertical="center" wrapText="1"/>
    </xf>
    <xf numFmtId="177" fontId="20" fillId="33" borderId="17" xfId="48" applyNumberFormat="1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8" fillId="6" borderId="1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177" fontId="21" fillId="34" borderId="13" xfId="48" applyNumberFormat="1" applyFont="1" applyFill="1" applyBorder="1" applyAlignment="1">
      <alignment vertical="center"/>
    </xf>
    <xf numFmtId="177" fontId="21" fillId="0" borderId="13" xfId="48" applyNumberFormat="1" applyFont="1" applyBorder="1" applyAlignment="1">
      <alignment vertical="center"/>
    </xf>
    <xf numFmtId="41" fontId="22" fillId="0" borderId="0" xfId="48" applyFont="1" applyAlignment="1">
      <alignment/>
    </xf>
    <xf numFmtId="41" fontId="2" fillId="0" borderId="0" xfId="48" applyFont="1" applyAlignment="1">
      <alignment/>
    </xf>
    <xf numFmtId="177" fontId="23" fillId="0" borderId="13" xfId="48" applyNumberFormat="1" applyFont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177" fontId="20" fillId="33" borderId="21" xfId="48" applyNumberFormat="1" applyFont="1" applyFill="1" applyBorder="1" applyAlignment="1">
      <alignment vertical="center" wrapText="1"/>
    </xf>
    <xf numFmtId="177" fontId="20" fillId="0" borderId="21" xfId="48" applyNumberFormat="1" applyFont="1" applyBorder="1" applyAlignment="1">
      <alignment vertical="center" shrinkToFit="1"/>
    </xf>
    <xf numFmtId="177" fontId="20" fillId="0" borderId="22" xfId="48" applyNumberFormat="1" applyFont="1" applyBorder="1" applyAlignment="1">
      <alignment vertical="center" shrinkToFit="1"/>
    </xf>
    <xf numFmtId="177" fontId="20" fillId="0" borderId="23" xfId="48" applyNumberFormat="1" applyFont="1" applyBorder="1" applyAlignment="1">
      <alignment vertical="center" shrinkToFit="1"/>
    </xf>
    <xf numFmtId="177" fontId="20" fillId="33" borderId="21" xfId="48" applyNumberFormat="1" applyFont="1" applyFill="1" applyBorder="1" applyAlignment="1">
      <alignment vertical="center" shrinkToFit="1"/>
    </xf>
    <xf numFmtId="177" fontId="20" fillId="33" borderId="11" xfId="48" applyNumberFormat="1" applyFont="1" applyFill="1" applyBorder="1" applyAlignment="1">
      <alignment vertical="center" shrinkToFit="1"/>
    </xf>
    <xf numFmtId="177" fontId="20" fillId="33" borderId="17" xfId="48" applyNumberFormat="1" applyFont="1" applyFill="1" applyBorder="1" applyAlignment="1">
      <alignment vertical="center" shrinkToFit="1"/>
    </xf>
    <xf numFmtId="177" fontId="21" fillId="33" borderId="10" xfId="48" applyNumberFormat="1" applyFont="1" applyFill="1" applyBorder="1" applyAlignment="1">
      <alignment vertical="center" wrapText="1"/>
    </xf>
    <xf numFmtId="177" fontId="21" fillId="0" borderId="10" xfId="49" applyNumberFormat="1" applyFont="1" applyBorder="1" applyAlignment="1">
      <alignment vertical="center" wrapText="1"/>
    </xf>
    <xf numFmtId="177" fontId="21" fillId="0" borderId="0" xfId="49" applyNumberFormat="1" applyFont="1" applyFill="1" applyBorder="1" applyAlignment="1">
      <alignment vertical="center" wrapText="1"/>
    </xf>
    <xf numFmtId="177" fontId="21" fillId="0" borderId="15" xfId="49" applyNumberFormat="1" applyFont="1" applyBorder="1" applyAlignment="1">
      <alignment vertical="center" wrapText="1"/>
    </xf>
    <xf numFmtId="177" fontId="21" fillId="33" borderId="10" xfId="49" applyNumberFormat="1" applyFont="1" applyFill="1" applyBorder="1" applyAlignment="1">
      <alignment vertical="center" wrapText="1"/>
    </xf>
    <xf numFmtId="177" fontId="21" fillId="33" borderId="15" xfId="49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77" fontId="21" fillId="33" borderId="18" xfId="48" applyNumberFormat="1" applyFont="1" applyFill="1" applyBorder="1" applyAlignment="1">
      <alignment vertical="center"/>
    </xf>
    <xf numFmtId="177" fontId="21" fillId="33" borderId="13" xfId="48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7" fontId="21" fillId="0" borderId="13" xfId="0" applyNumberFormat="1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21" fillId="0" borderId="13" xfId="48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shrinkToFit="1"/>
    </xf>
    <xf numFmtId="41" fontId="7" fillId="0" borderId="12" xfId="48" applyFont="1" applyBorder="1" applyAlignment="1">
      <alignment horizontal="left" vertical="center" wrapText="1"/>
    </xf>
    <xf numFmtId="177" fontId="21" fillId="0" borderId="19" xfId="48" applyNumberFormat="1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177" fontId="0" fillId="0" borderId="0" xfId="0" applyNumberFormat="1" applyFont="1" applyAlignment="1">
      <alignment/>
    </xf>
    <xf numFmtId="41" fontId="0" fillId="0" borderId="0" xfId="48" applyFont="1" applyAlignment="1">
      <alignment/>
    </xf>
    <xf numFmtId="0" fontId="7" fillId="0" borderId="12" xfId="0" applyFont="1" applyBorder="1" applyAlignment="1">
      <alignment horizontal="left" vertical="center" wrapText="1" shrinkToFit="1"/>
    </xf>
    <xf numFmtId="177" fontId="21" fillId="0" borderId="0" xfId="48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77" fontId="20" fillId="0" borderId="13" xfId="48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14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7" fontId="20" fillId="0" borderId="13" xfId="48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 wrapText="1"/>
    </xf>
    <xf numFmtId="177" fontId="20" fillId="0" borderId="19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177" fontId="21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177" fontId="20" fillId="0" borderId="13" xfId="0" applyNumberFormat="1" applyFont="1" applyFill="1" applyBorder="1" applyAlignment="1">
      <alignment vertical="center"/>
    </xf>
    <xf numFmtId="41" fontId="20" fillId="0" borderId="13" xfId="48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177" fontId="27" fillId="0" borderId="13" xfId="48" applyNumberFormat="1" applyFont="1" applyFill="1" applyBorder="1" applyAlignment="1">
      <alignment vertical="center"/>
    </xf>
    <xf numFmtId="177" fontId="27" fillId="0" borderId="19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shrinkToFit="1"/>
    </xf>
    <xf numFmtId="0" fontId="15" fillId="33" borderId="13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left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177" fontId="20" fillId="33" borderId="29" xfId="48" applyNumberFormat="1" applyFont="1" applyFill="1" applyBorder="1" applyAlignment="1">
      <alignment vertical="center" shrinkToFit="1"/>
    </xf>
    <xf numFmtId="177" fontId="20" fillId="33" borderId="13" xfId="48" applyNumberFormat="1" applyFont="1" applyFill="1" applyBorder="1" applyAlignment="1">
      <alignment vertical="center" shrinkToFit="1"/>
    </xf>
    <xf numFmtId="41" fontId="62" fillId="33" borderId="12" xfId="48" applyFont="1" applyFill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178" fontId="21" fillId="0" borderId="13" xfId="0" applyNumberFormat="1" applyFont="1" applyBorder="1" applyAlignment="1">
      <alignment vertical="center"/>
    </xf>
    <xf numFmtId="0" fontId="18" fillId="6" borderId="10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177" fontId="20" fillId="33" borderId="30" xfId="48" applyNumberFormat="1" applyFont="1" applyFill="1" applyBorder="1" applyAlignment="1">
      <alignment vertical="center" wrapText="1"/>
    </xf>
    <xf numFmtId="177" fontId="20" fillId="0" borderId="30" xfId="49" applyNumberFormat="1" applyFont="1" applyBorder="1" applyAlignment="1">
      <alignment vertical="center" wrapText="1"/>
    </xf>
    <xf numFmtId="177" fontId="20" fillId="33" borderId="30" xfId="49" applyNumberFormat="1" applyFont="1" applyFill="1" applyBorder="1" applyAlignment="1">
      <alignment vertical="center" wrapText="1"/>
    </xf>
    <xf numFmtId="177" fontId="21" fillId="0" borderId="30" xfId="49" applyNumberFormat="1" applyFont="1" applyBorder="1" applyAlignment="1">
      <alignment vertical="center" wrapText="1"/>
    </xf>
    <xf numFmtId="177" fontId="21" fillId="33" borderId="30" xfId="49" applyNumberFormat="1" applyFont="1" applyFill="1" applyBorder="1" applyAlignment="1">
      <alignment vertical="center" wrapText="1"/>
    </xf>
    <xf numFmtId="177" fontId="20" fillId="0" borderId="30" xfId="48" applyNumberFormat="1" applyFont="1" applyBorder="1" applyAlignment="1">
      <alignment vertical="center" shrinkToFit="1"/>
    </xf>
    <xf numFmtId="177" fontId="20" fillId="33" borderId="31" xfId="48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wrapText="1" shrinkToFit="1"/>
    </xf>
    <xf numFmtId="177" fontId="20" fillId="33" borderId="32" xfId="48" applyNumberFormat="1" applyFont="1" applyFill="1" applyBorder="1" applyAlignment="1">
      <alignment vertical="center"/>
    </xf>
    <xf numFmtId="177" fontId="20" fillId="0" borderId="20" xfId="0" applyNumberFormat="1" applyFont="1" applyBorder="1" applyAlignment="1">
      <alignment vertical="center"/>
    </xf>
    <xf numFmtId="177" fontId="20" fillId="33" borderId="20" xfId="48" applyNumberFormat="1" applyFont="1" applyFill="1" applyBorder="1" applyAlignment="1">
      <alignment vertical="center"/>
    </xf>
    <xf numFmtId="0" fontId="15" fillId="0" borderId="3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 shrinkToFit="1"/>
    </xf>
    <xf numFmtId="0" fontId="15" fillId="0" borderId="13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76" fontId="26" fillId="0" borderId="10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 shrinkToFi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/>
    </xf>
    <xf numFmtId="0" fontId="9" fillId="33" borderId="3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horizontal="center" vertical="center" wrapText="1"/>
    </xf>
    <xf numFmtId="177" fontId="9" fillId="0" borderId="30" xfId="0" applyNumberFormat="1" applyFont="1" applyBorder="1" applyAlignment="1">
      <alignment horizontal="center" vertical="center" shrinkToFit="1"/>
    </xf>
    <xf numFmtId="0" fontId="18" fillId="6" borderId="30" xfId="0" applyFont="1" applyFill="1" applyBorder="1" applyAlignment="1">
      <alignment horizontal="center" vertical="center" wrapText="1"/>
    </xf>
    <xf numFmtId="177" fontId="9" fillId="0" borderId="40" xfId="0" applyNumberFormat="1" applyFont="1" applyBorder="1" applyAlignment="1">
      <alignment horizontal="center" vertical="center" shrinkToFit="1"/>
    </xf>
    <xf numFmtId="0" fontId="16" fillId="6" borderId="45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5" xfId="52"/>
    <cellStyle name="쉼표 [0] 6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60"/>
  <sheetViews>
    <sheetView tabSelected="1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I1"/>
    </sheetView>
  </sheetViews>
  <sheetFormatPr defaultColWidth="9.00390625" defaultRowHeight="12.75"/>
  <cols>
    <col min="1" max="1" width="10.25390625" style="0" customWidth="1"/>
    <col min="2" max="2" width="12.25390625" style="0" customWidth="1"/>
    <col min="3" max="3" width="19.125" style="0" customWidth="1"/>
    <col min="4" max="4" width="18.00390625" style="0" customWidth="1"/>
    <col min="5" max="5" width="8.875" style="5" bestFit="1" customWidth="1"/>
    <col min="6" max="6" width="11.875" style="0" customWidth="1"/>
    <col min="7" max="9" width="10.75390625" style="0" customWidth="1"/>
    <col min="10" max="10" width="0.875" style="0" customWidth="1"/>
    <col min="11" max="16" width="14.25390625" style="0" customWidth="1"/>
    <col min="17" max="17" width="21.25390625" style="0" customWidth="1"/>
  </cols>
  <sheetData>
    <row r="1" spans="1:17" s="1" customFormat="1" ht="27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15"/>
      <c r="K1" s="15"/>
      <c r="L1" s="15"/>
      <c r="M1" s="15"/>
      <c r="N1" s="15"/>
      <c r="O1" s="15"/>
      <c r="P1" s="15"/>
      <c r="Q1" s="15"/>
    </row>
    <row r="2" ht="4.5" customHeight="1">
      <c r="J2" s="9"/>
    </row>
    <row r="3" spans="10:17" ht="18.75" customHeight="1" thickBot="1">
      <c r="J3" s="9"/>
      <c r="P3" s="216" t="s">
        <v>463</v>
      </c>
      <c r="Q3" s="216"/>
    </row>
    <row r="4" spans="1:17" ht="27.75" customHeight="1">
      <c r="A4" s="209" t="s">
        <v>17</v>
      </c>
      <c r="B4" s="211" t="s">
        <v>18</v>
      </c>
      <c r="C4" s="211" t="s">
        <v>19</v>
      </c>
      <c r="D4" s="211" t="s">
        <v>41</v>
      </c>
      <c r="E4" s="211" t="s">
        <v>20</v>
      </c>
      <c r="F4" s="211" t="s">
        <v>21</v>
      </c>
      <c r="G4" s="211" t="s">
        <v>33</v>
      </c>
      <c r="H4" s="211"/>
      <c r="I4" s="219"/>
      <c r="J4" s="17"/>
      <c r="K4" s="209" t="s">
        <v>30</v>
      </c>
      <c r="L4" s="211"/>
      <c r="M4" s="211"/>
      <c r="N4" s="211" t="s">
        <v>22</v>
      </c>
      <c r="O4" s="211" t="s">
        <v>31</v>
      </c>
      <c r="P4" s="211" t="s">
        <v>32</v>
      </c>
      <c r="Q4" s="219" t="s">
        <v>23</v>
      </c>
    </row>
    <row r="5" spans="1:17" ht="27.75" customHeight="1">
      <c r="A5" s="210"/>
      <c r="B5" s="212"/>
      <c r="C5" s="212"/>
      <c r="D5" s="212"/>
      <c r="E5" s="212"/>
      <c r="F5" s="212"/>
      <c r="G5" s="146" t="s">
        <v>24</v>
      </c>
      <c r="H5" s="146" t="s">
        <v>25</v>
      </c>
      <c r="I5" s="147" t="s">
        <v>26</v>
      </c>
      <c r="J5" s="18"/>
      <c r="K5" s="48" t="s">
        <v>27</v>
      </c>
      <c r="L5" s="146" t="s">
        <v>28</v>
      </c>
      <c r="M5" s="146" t="s">
        <v>29</v>
      </c>
      <c r="N5" s="212"/>
      <c r="O5" s="212"/>
      <c r="P5" s="212"/>
      <c r="Q5" s="221"/>
    </row>
    <row r="6" spans="1:17" ht="21.75" customHeight="1">
      <c r="A6" s="214" t="s">
        <v>6</v>
      </c>
      <c r="B6" s="215"/>
      <c r="C6" s="215"/>
      <c r="D6" s="215"/>
      <c r="E6" s="10" t="s">
        <v>7</v>
      </c>
      <c r="F6" s="19">
        <f>F9+F12+F15+F18+F21+F24+F27+F30+F33</f>
        <v>116125000</v>
      </c>
      <c r="G6" s="19">
        <f aca="true" t="shared" si="0" ref="G6:P6">G9+G12+G15+G18+G21+G24+G27+G30+G33</f>
        <v>48065835</v>
      </c>
      <c r="H6" s="19">
        <f t="shared" si="0"/>
        <v>39374231</v>
      </c>
      <c r="I6" s="148">
        <f t="shared" si="0"/>
        <v>8691604</v>
      </c>
      <c r="J6" s="23"/>
      <c r="K6" s="41">
        <f t="shared" si="0"/>
        <v>22008165</v>
      </c>
      <c r="L6" s="19">
        <f t="shared" si="0"/>
        <v>8903330</v>
      </c>
      <c r="M6" s="19">
        <f t="shared" si="0"/>
        <v>21796439</v>
      </c>
      <c r="N6" s="19">
        <f t="shared" si="0"/>
        <v>24457000</v>
      </c>
      <c r="O6" s="19">
        <f t="shared" si="0"/>
        <v>15546000</v>
      </c>
      <c r="P6" s="19">
        <f t="shared" si="0"/>
        <v>6048000</v>
      </c>
      <c r="Q6" s="217"/>
    </row>
    <row r="7" spans="1:17" ht="21.75" customHeight="1">
      <c r="A7" s="214"/>
      <c r="B7" s="215"/>
      <c r="C7" s="215"/>
      <c r="D7" s="215"/>
      <c r="E7" s="10" t="s">
        <v>0</v>
      </c>
      <c r="F7" s="19">
        <f>F10+F13+F16+F19+F22+F25+F28+F31+F34</f>
        <v>120237000</v>
      </c>
      <c r="G7" s="19">
        <f aca="true" t="shared" si="1" ref="G7:P7">G10+G13+G16+G19+G22+G25+G28+G31+G34</f>
        <v>47472835</v>
      </c>
      <c r="H7" s="19">
        <f t="shared" si="1"/>
        <v>40252548</v>
      </c>
      <c r="I7" s="148">
        <f t="shared" si="1"/>
        <v>7220287</v>
      </c>
      <c r="J7" s="23"/>
      <c r="K7" s="41">
        <f t="shared" si="1"/>
        <v>21819165</v>
      </c>
      <c r="L7" s="19">
        <f t="shared" si="1"/>
        <v>8903330</v>
      </c>
      <c r="M7" s="19">
        <f t="shared" si="1"/>
        <v>20136122</v>
      </c>
      <c r="N7" s="19">
        <f t="shared" si="1"/>
        <v>24457000</v>
      </c>
      <c r="O7" s="19">
        <f t="shared" si="1"/>
        <v>18117000</v>
      </c>
      <c r="P7" s="19">
        <f t="shared" si="1"/>
        <v>8371000</v>
      </c>
      <c r="Q7" s="217"/>
    </row>
    <row r="8" spans="1:17" ht="21.75" customHeight="1">
      <c r="A8" s="214"/>
      <c r="B8" s="215"/>
      <c r="C8" s="215"/>
      <c r="D8" s="215"/>
      <c r="E8" s="10" t="s">
        <v>1</v>
      </c>
      <c r="F8" s="19">
        <f>F11+F14+F17+F20+F23+F26+F29+F32+F35</f>
        <v>4112000</v>
      </c>
      <c r="G8" s="19">
        <f aca="true" t="shared" si="2" ref="G8:P8">G11+G14+G17+G20+G23+G26+G29+G32+G35</f>
        <v>-593000</v>
      </c>
      <c r="H8" s="19">
        <f t="shared" si="2"/>
        <v>878317</v>
      </c>
      <c r="I8" s="148">
        <f t="shared" si="2"/>
        <v>-1471317</v>
      </c>
      <c r="J8" s="23"/>
      <c r="K8" s="41">
        <f t="shared" si="2"/>
        <v>-189000</v>
      </c>
      <c r="L8" s="19">
        <f t="shared" si="2"/>
        <v>0</v>
      </c>
      <c r="M8" s="19">
        <f t="shared" si="2"/>
        <v>-1660317</v>
      </c>
      <c r="N8" s="19">
        <f t="shared" si="2"/>
        <v>0</v>
      </c>
      <c r="O8" s="19">
        <f t="shared" si="2"/>
        <v>2571000</v>
      </c>
      <c r="P8" s="19">
        <f t="shared" si="2"/>
        <v>2323000</v>
      </c>
      <c r="Q8" s="217"/>
    </row>
    <row r="9" spans="1:17" ht="21.75" customHeight="1">
      <c r="A9" s="169" t="s">
        <v>503</v>
      </c>
      <c r="B9" s="170" t="s">
        <v>492</v>
      </c>
      <c r="C9" s="170" t="s">
        <v>493</v>
      </c>
      <c r="D9" s="171" t="s">
        <v>495</v>
      </c>
      <c r="E9" s="11" t="s">
        <v>5</v>
      </c>
      <c r="F9" s="19">
        <f>G9+K9+N9+O9+P9</f>
        <v>4611000</v>
      </c>
      <c r="G9" s="19">
        <f aca="true" t="shared" si="3" ref="G9:G20">SUM(H9:I9)</f>
        <v>1065000</v>
      </c>
      <c r="H9" s="22">
        <v>594897</v>
      </c>
      <c r="I9" s="149">
        <v>470103</v>
      </c>
      <c r="J9" s="23"/>
      <c r="K9" s="24">
        <v>2008000</v>
      </c>
      <c r="L9" s="22">
        <v>524406</v>
      </c>
      <c r="M9" s="25">
        <f>I9+K9-L9</f>
        <v>1953697</v>
      </c>
      <c r="N9" s="22">
        <v>1538000</v>
      </c>
      <c r="O9" s="22"/>
      <c r="P9" s="22"/>
      <c r="Q9" s="172" t="s">
        <v>203</v>
      </c>
    </row>
    <row r="10" spans="1:17" ht="21.75" customHeight="1">
      <c r="A10" s="169"/>
      <c r="B10" s="170"/>
      <c r="C10" s="170"/>
      <c r="D10" s="171"/>
      <c r="E10" s="105" t="s">
        <v>0</v>
      </c>
      <c r="F10" s="19">
        <f>G10+K10+N10+O10+P10</f>
        <v>4611000</v>
      </c>
      <c r="G10" s="19">
        <f t="shared" si="3"/>
        <v>1065000</v>
      </c>
      <c r="H10" s="22">
        <v>594897</v>
      </c>
      <c r="I10" s="149">
        <v>470103</v>
      </c>
      <c r="J10" s="23"/>
      <c r="K10" s="24">
        <v>2008000</v>
      </c>
      <c r="L10" s="22">
        <v>524406</v>
      </c>
      <c r="M10" s="25">
        <f>I10+K10-L10</f>
        <v>1953697</v>
      </c>
      <c r="N10" s="22">
        <v>1538000</v>
      </c>
      <c r="O10" s="22"/>
      <c r="P10" s="22"/>
      <c r="Q10" s="172"/>
    </row>
    <row r="11" spans="1:17" ht="21.75" customHeight="1">
      <c r="A11" s="169"/>
      <c r="B11" s="170"/>
      <c r="C11" s="170"/>
      <c r="D11" s="171"/>
      <c r="E11" s="105" t="s">
        <v>1</v>
      </c>
      <c r="F11" s="19">
        <f aca="true" t="shared" si="4" ref="F11:F35">G11+K11+N11+O11+P11</f>
        <v>0</v>
      </c>
      <c r="G11" s="19">
        <f t="shared" si="3"/>
        <v>0</v>
      </c>
      <c r="H11" s="25">
        <f aca="true" t="shared" si="5" ref="H11:P11">H10-H9</f>
        <v>0</v>
      </c>
      <c r="I11" s="150">
        <f t="shared" si="5"/>
        <v>0</v>
      </c>
      <c r="J11" s="23"/>
      <c r="K11" s="26">
        <f t="shared" si="5"/>
        <v>0</v>
      </c>
      <c r="L11" s="25">
        <f t="shared" si="5"/>
        <v>0</v>
      </c>
      <c r="M11" s="25">
        <f t="shared" si="5"/>
        <v>0</v>
      </c>
      <c r="N11" s="25">
        <f t="shared" si="5"/>
        <v>0</v>
      </c>
      <c r="O11" s="25">
        <f t="shared" si="5"/>
        <v>0</v>
      </c>
      <c r="P11" s="25">
        <f t="shared" si="5"/>
        <v>0</v>
      </c>
      <c r="Q11" s="172"/>
    </row>
    <row r="12" spans="1:17" ht="21.75" customHeight="1">
      <c r="A12" s="169" t="s">
        <v>500</v>
      </c>
      <c r="B12" s="170" t="s">
        <v>492</v>
      </c>
      <c r="C12" s="170" t="s">
        <v>504</v>
      </c>
      <c r="D12" s="171" t="s">
        <v>495</v>
      </c>
      <c r="E12" s="105" t="s">
        <v>5</v>
      </c>
      <c r="F12" s="19">
        <f t="shared" si="4"/>
        <v>370000</v>
      </c>
      <c r="G12" s="19">
        <f t="shared" si="3"/>
        <v>370000</v>
      </c>
      <c r="H12" s="22"/>
      <c r="I12" s="149">
        <v>370000</v>
      </c>
      <c r="J12" s="23"/>
      <c r="K12" s="24"/>
      <c r="L12" s="22"/>
      <c r="M12" s="25">
        <f>I12+K12-L12</f>
        <v>370000</v>
      </c>
      <c r="N12" s="22"/>
      <c r="O12" s="22"/>
      <c r="P12" s="22"/>
      <c r="Q12" s="172" t="s">
        <v>43</v>
      </c>
    </row>
    <row r="13" spans="1:17" ht="21.75" customHeight="1">
      <c r="A13" s="169"/>
      <c r="B13" s="170"/>
      <c r="C13" s="170"/>
      <c r="D13" s="171"/>
      <c r="E13" s="105" t="s">
        <v>0</v>
      </c>
      <c r="F13" s="19">
        <f>G13+K13+N13+O13+P13</f>
        <v>370000</v>
      </c>
      <c r="G13" s="19">
        <f t="shared" si="3"/>
        <v>370000</v>
      </c>
      <c r="H13" s="22"/>
      <c r="I13" s="149">
        <v>370000</v>
      </c>
      <c r="J13" s="23"/>
      <c r="K13" s="24"/>
      <c r="L13" s="22"/>
      <c r="M13" s="25">
        <f>I13+K13-L13</f>
        <v>370000</v>
      </c>
      <c r="N13" s="22"/>
      <c r="O13" s="22"/>
      <c r="P13" s="22"/>
      <c r="Q13" s="172"/>
    </row>
    <row r="14" spans="1:17" ht="21.75" customHeight="1">
      <c r="A14" s="169"/>
      <c r="B14" s="170"/>
      <c r="C14" s="170"/>
      <c r="D14" s="171"/>
      <c r="E14" s="105" t="s">
        <v>1</v>
      </c>
      <c r="F14" s="19">
        <f t="shared" si="4"/>
        <v>0</v>
      </c>
      <c r="G14" s="19">
        <f t="shared" si="3"/>
        <v>0</v>
      </c>
      <c r="H14" s="25">
        <f aca="true" t="shared" si="6" ref="H14:P14">H13-H12</f>
        <v>0</v>
      </c>
      <c r="I14" s="150">
        <f t="shared" si="6"/>
        <v>0</v>
      </c>
      <c r="J14" s="23"/>
      <c r="K14" s="26">
        <f t="shared" si="6"/>
        <v>0</v>
      </c>
      <c r="L14" s="25">
        <f t="shared" si="6"/>
        <v>0</v>
      </c>
      <c r="M14" s="25">
        <f t="shared" si="6"/>
        <v>0</v>
      </c>
      <c r="N14" s="25">
        <f t="shared" si="6"/>
        <v>0</v>
      </c>
      <c r="O14" s="25">
        <f t="shared" si="6"/>
        <v>0</v>
      </c>
      <c r="P14" s="25">
        <f t="shared" si="6"/>
        <v>0</v>
      </c>
      <c r="Q14" s="172"/>
    </row>
    <row r="15" spans="1:17" ht="21.75" customHeight="1">
      <c r="A15" s="169" t="s">
        <v>489</v>
      </c>
      <c r="B15" s="203" t="s">
        <v>487</v>
      </c>
      <c r="C15" s="218" t="s">
        <v>462</v>
      </c>
      <c r="D15" s="171" t="s">
        <v>490</v>
      </c>
      <c r="E15" s="105" t="s">
        <v>5</v>
      </c>
      <c r="F15" s="19">
        <f t="shared" si="4"/>
        <v>28249000</v>
      </c>
      <c r="G15" s="19">
        <f t="shared" si="3"/>
        <v>23358835</v>
      </c>
      <c r="H15" s="22">
        <v>21359703</v>
      </c>
      <c r="I15" s="149">
        <v>1999132</v>
      </c>
      <c r="J15" s="23"/>
      <c r="K15" s="24">
        <v>4890165</v>
      </c>
      <c r="L15" s="22">
        <v>3024286</v>
      </c>
      <c r="M15" s="25">
        <f>I15+K15-L15</f>
        <v>3865011</v>
      </c>
      <c r="N15" s="22">
        <v>0</v>
      </c>
      <c r="O15" s="22">
        <v>0</v>
      </c>
      <c r="P15" s="22">
        <v>0</v>
      </c>
      <c r="Q15" s="172" t="s">
        <v>62</v>
      </c>
    </row>
    <row r="16" spans="1:17" ht="21.75" customHeight="1">
      <c r="A16" s="169"/>
      <c r="B16" s="203"/>
      <c r="C16" s="218"/>
      <c r="D16" s="171"/>
      <c r="E16" s="105" t="s">
        <v>0</v>
      </c>
      <c r="F16" s="19">
        <f t="shared" si="4"/>
        <v>28325000</v>
      </c>
      <c r="G16" s="19">
        <f t="shared" si="3"/>
        <v>22765835</v>
      </c>
      <c r="H16" s="22">
        <v>22238020</v>
      </c>
      <c r="I16" s="149">
        <v>527815</v>
      </c>
      <c r="J16" s="23"/>
      <c r="K16" s="24">
        <v>5559165</v>
      </c>
      <c r="L16" s="22">
        <v>3024286</v>
      </c>
      <c r="M16" s="25">
        <f>I16+K16-L16</f>
        <v>3062694</v>
      </c>
      <c r="N16" s="22">
        <v>0</v>
      </c>
      <c r="O16" s="22">
        <v>0</v>
      </c>
      <c r="P16" s="22">
        <v>0</v>
      </c>
      <c r="Q16" s="172"/>
    </row>
    <row r="17" spans="1:17" ht="21.75" customHeight="1">
      <c r="A17" s="169"/>
      <c r="B17" s="203"/>
      <c r="C17" s="218"/>
      <c r="D17" s="171"/>
      <c r="E17" s="105" t="s">
        <v>1</v>
      </c>
      <c r="F17" s="19">
        <f>G17+K17+N17+O17+P17</f>
        <v>76000</v>
      </c>
      <c r="G17" s="19">
        <f t="shared" si="3"/>
        <v>-593000</v>
      </c>
      <c r="H17" s="25">
        <f>H16-H15</f>
        <v>878317</v>
      </c>
      <c r="I17" s="150">
        <f>I16-I15</f>
        <v>-1471317</v>
      </c>
      <c r="J17" s="23"/>
      <c r="K17" s="26">
        <f aca="true" t="shared" si="7" ref="K17:P17">K16-K15</f>
        <v>669000</v>
      </c>
      <c r="L17" s="25">
        <f t="shared" si="7"/>
        <v>0</v>
      </c>
      <c r="M17" s="25">
        <f t="shared" si="7"/>
        <v>-802317</v>
      </c>
      <c r="N17" s="25">
        <f t="shared" si="7"/>
        <v>0</v>
      </c>
      <c r="O17" s="25">
        <f t="shared" si="7"/>
        <v>0</v>
      </c>
      <c r="P17" s="25">
        <f t="shared" si="7"/>
        <v>0</v>
      </c>
      <c r="Q17" s="172"/>
    </row>
    <row r="18" spans="1:17" ht="21.75" customHeight="1">
      <c r="A18" s="169" t="s">
        <v>489</v>
      </c>
      <c r="B18" s="203" t="s">
        <v>487</v>
      </c>
      <c r="C18" s="170" t="s">
        <v>502</v>
      </c>
      <c r="D18" s="171" t="s">
        <v>491</v>
      </c>
      <c r="E18" s="105" t="s">
        <v>249</v>
      </c>
      <c r="F18" s="19">
        <f>G18+K18+N18+O18+P18</f>
        <v>4700000</v>
      </c>
      <c r="G18" s="19">
        <f t="shared" si="3"/>
        <v>0</v>
      </c>
      <c r="H18" s="22">
        <v>0</v>
      </c>
      <c r="I18" s="149">
        <v>0</v>
      </c>
      <c r="J18" s="23"/>
      <c r="K18" s="24">
        <v>250000</v>
      </c>
      <c r="L18" s="22">
        <v>94268</v>
      </c>
      <c r="M18" s="25">
        <f>I18+K18-L18</f>
        <v>155732</v>
      </c>
      <c r="N18" s="22">
        <v>1500000</v>
      </c>
      <c r="O18" s="22">
        <v>1475000</v>
      </c>
      <c r="P18" s="22">
        <v>1475000</v>
      </c>
      <c r="Q18" s="172" t="s">
        <v>62</v>
      </c>
    </row>
    <row r="19" spans="1:17" ht="21.75" customHeight="1">
      <c r="A19" s="169"/>
      <c r="B19" s="203"/>
      <c r="C19" s="170"/>
      <c r="D19" s="171"/>
      <c r="E19" s="105" t="s">
        <v>0</v>
      </c>
      <c r="F19" s="19">
        <f t="shared" si="4"/>
        <v>4700000</v>
      </c>
      <c r="G19" s="19">
        <f t="shared" si="3"/>
        <v>0</v>
      </c>
      <c r="H19" s="22">
        <v>0</v>
      </c>
      <c r="I19" s="149">
        <v>0</v>
      </c>
      <c r="J19" s="23"/>
      <c r="K19" s="24">
        <v>250000</v>
      </c>
      <c r="L19" s="22">
        <v>94268</v>
      </c>
      <c r="M19" s="25">
        <f>I19+K19-L19</f>
        <v>155732</v>
      </c>
      <c r="N19" s="22">
        <v>1500000</v>
      </c>
      <c r="O19" s="22">
        <v>1475000</v>
      </c>
      <c r="P19" s="22">
        <v>1475000</v>
      </c>
      <c r="Q19" s="172"/>
    </row>
    <row r="20" spans="1:17" ht="21.75" customHeight="1">
      <c r="A20" s="169"/>
      <c r="B20" s="203"/>
      <c r="C20" s="170"/>
      <c r="D20" s="173"/>
      <c r="E20" s="105" t="s">
        <v>1</v>
      </c>
      <c r="F20" s="19">
        <f t="shared" si="4"/>
        <v>0</v>
      </c>
      <c r="G20" s="19">
        <f t="shared" si="3"/>
        <v>0</v>
      </c>
      <c r="H20" s="25">
        <f aca="true" t="shared" si="8" ref="H20:P20">H19-H18</f>
        <v>0</v>
      </c>
      <c r="I20" s="150">
        <f t="shared" si="8"/>
        <v>0</v>
      </c>
      <c r="J20" s="23"/>
      <c r="K20" s="26">
        <f t="shared" si="8"/>
        <v>0</v>
      </c>
      <c r="L20" s="25">
        <f t="shared" si="8"/>
        <v>0</v>
      </c>
      <c r="M20" s="25">
        <f t="shared" si="8"/>
        <v>0</v>
      </c>
      <c r="N20" s="25">
        <f t="shared" si="8"/>
        <v>0</v>
      </c>
      <c r="O20" s="25">
        <f t="shared" si="8"/>
        <v>0</v>
      </c>
      <c r="P20" s="25">
        <f t="shared" si="8"/>
        <v>0</v>
      </c>
      <c r="Q20" s="172"/>
    </row>
    <row r="21" spans="1:17" ht="21.75" customHeight="1">
      <c r="A21" s="206" t="s">
        <v>501</v>
      </c>
      <c r="B21" s="207" t="s">
        <v>245</v>
      </c>
      <c r="C21" s="208" t="s">
        <v>523</v>
      </c>
      <c r="D21" s="171" t="s">
        <v>496</v>
      </c>
      <c r="E21" s="106" t="s">
        <v>249</v>
      </c>
      <c r="F21" s="19">
        <f t="shared" si="4"/>
        <v>29184000</v>
      </c>
      <c r="G21" s="70">
        <v>5600000</v>
      </c>
      <c r="H21" s="71">
        <f>+G21-I21</f>
        <v>4296992</v>
      </c>
      <c r="I21" s="151">
        <v>1303008</v>
      </c>
      <c r="J21" s="72"/>
      <c r="K21" s="73">
        <v>8308000</v>
      </c>
      <c r="L21" s="71">
        <v>5168639</v>
      </c>
      <c r="M21" s="74">
        <f>I21+K21-L21</f>
        <v>4442369</v>
      </c>
      <c r="N21" s="71">
        <v>15276000</v>
      </c>
      <c r="O21" s="71"/>
      <c r="P21" s="71"/>
      <c r="Q21" s="174" t="s">
        <v>62</v>
      </c>
    </row>
    <row r="22" spans="1:17" ht="21.75" customHeight="1">
      <c r="A22" s="206"/>
      <c r="B22" s="207"/>
      <c r="C22" s="208"/>
      <c r="D22" s="171"/>
      <c r="E22" s="106" t="s">
        <v>0</v>
      </c>
      <c r="F22" s="19">
        <f t="shared" si="4"/>
        <v>29184000</v>
      </c>
      <c r="G22" s="70">
        <v>5600000</v>
      </c>
      <c r="H22" s="71">
        <f>+G22-I22</f>
        <v>4296992</v>
      </c>
      <c r="I22" s="151">
        <v>1303008</v>
      </c>
      <c r="J22" s="72"/>
      <c r="K22" s="73">
        <v>8308000</v>
      </c>
      <c r="L22" s="71">
        <v>5168639</v>
      </c>
      <c r="M22" s="74">
        <f>I22+K22-L22</f>
        <v>4442369</v>
      </c>
      <c r="N22" s="71">
        <v>15276000</v>
      </c>
      <c r="O22" s="71"/>
      <c r="P22" s="71"/>
      <c r="Q22" s="174"/>
    </row>
    <row r="23" spans="1:17" ht="21.75" customHeight="1">
      <c r="A23" s="206"/>
      <c r="B23" s="207"/>
      <c r="C23" s="208"/>
      <c r="D23" s="171"/>
      <c r="E23" s="106" t="s">
        <v>1</v>
      </c>
      <c r="F23" s="19">
        <f t="shared" si="4"/>
        <v>0</v>
      </c>
      <c r="G23" s="70">
        <f>SUM(H23:I23)</f>
        <v>0</v>
      </c>
      <c r="H23" s="74">
        <f aca="true" t="shared" si="9" ref="H23:P23">H22-H21</f>
        <v>0</v>
      </c>
      <c r="I23" s="152">
        <f t="shared" si="9"/>
        <v>0</v>
      </c>
      <c r="J23" s="72"/>
      <c r="K23" s="75">
        <f t="shared" si="9"/>
        <v>0</v>
      </c>
      <c r="L23" s="74">
        <f t="shared" si="9"/>
        <v>0</v>
      </c>
      <c r="M23" s="74">
        <f t="shared" si="9"/>
        <v>0</v>
      </c>
      <c r="N23" s="74">
        <f t="shared" si="9"/>
        <v>0</v>
      </c>
      <c r="O23" s="74">
        <f t="shared" si="9"/>
        <v>0</v>
      </c>
      <c r="P23" s="74">
        <f t="shared" si="9"/>
        <v>0</v>
      </c>
      <c r="Q23" s="174"/>
    </row>
    <row r="24" spans="1:17" ht="21.75" customHeight="1">
      <c r="A24" s="184" t="s">
        <v>190</v>
      </c>
      <c r="B24" s="170" t="s">
        <v>488</v>
      </c>
      <c r="C24" s="170" t="s">
        <v>497</v>
      </c>
      <c r="D24" s="171" t="s">
        <v>528</v>
      </c>
      <c r="E24" s="105" t="s">
        <v>192</v>
      </c>
      <c r="F24" s="19">
        <f t="shared" si="4"/>
        <v>13951000</v>
      </c>
      <c r="G24" s="19">
        <f>SUM(H24:I24)</f>
        <v>12085000</v>
      </c>
      <c r="H24" s="22">
        <v>11661564</v>
      </c>
      <c r="I24" s="149">
        <v>423436</v>
      </c>
      <c r="J24" s="23"/>
      <c r="K24" s="24">
        <v>1866000</v>
      </c>
      <c r="L24" s="22">
        <v>88411</v>
      </c>
      <c r="M24" s="25">
        <f>I24+K24-L24</f>
        <v>2201025</v>
      </c>
      <c r="N24" s="22"/>
      <c r="O24" s="22"/>
      <c r="P24" s="22"/>
      <c r="Q24" s="174" t="s">
        <v>43</v>
      </c>
    </row>
    <row r="25" spans="1:17" ht="21.75" customHeight="1">
      <c r="A25" s="184"/>
      <c r="B25" s="170"/>
      <c r="C25" s="170"/>
      <c r="D25" s="171"/>
      <c r="E25" s="105" t="s">
        <v>0</v>
      </c>
      <c r="F25" s="19">
        <f t="shared" si="4"/>
        <v>13951000</v>
      </c>
      <c r="G25" s="19">
        <f aca="true" t="shared" si="10" ref="G25:G35">SUM(H25:I25)</f>
        <v>12085000</v>
      </c>
      <c r="H25" s="22">
        <v>11661564</v>
      </c>
      <c r="I25" s="149">
        <v>423436</v>
      </c>
      <c r="J25" s="23"/>
      <c r="K25" s="24">
        <v>1866000</v>
      </c>
      <c r="L25" s="22">
        <v>88411</v>
      </c>
      <c r="M25" s="25">
        <f>I25+K25-L25</f>
        <v>2201025</v>
      </c>
      <c r="N25" s="22"/>
      <c r="O25" s="22"/>
      <c r="P25" s="22"/>
      <c r="Q25" s="174"/>
    </row>
    <row r="26" spans="1:17" ht="21.75" customHeight="1">
      <c r="A26" s="184"/>
      <c r="B26" s="170"/>
      <c r="C26" s="170"/>
      <c r="D26" s="171"/>
      <c r="E26" s="105" t="s">
        <v>1</v>
      </c>
      <c r="F26" s="19">
        <f t="shared" si="4"/>
        <v>0</v>
      </c>
      <c r="G26" s="19">
        <f t="shared" si="10"/>
        <v>0</v>
      </c>
      <c r="H26" s="25">
        <f aca="true" t="shared" si="11" ref="H26:P26">H25-H24</f>
        <v>0</v>
      </c>
      <c r="I26" s="150">
        <f t="shared" si="11"/>
        <v>0</v>
      </c>
      <c r="J26" s="23"/>
      <c r="K26" s="26">
        <f t="shared" si="11"/>
        <v>0</v>
      </c>
      <c r="L26" s="25">
        <f t="shared" si="11"/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174"/>
    </row>
    <row r="27" spans="1:17" ht="21.75" customHeight="1">
      <c r="A27" s="184" t="s">
        <v>190</v>
      </c>
      <c r="B27" s="170" t="s">
        <v>494</v>
      </c>
      <c r="C27" s="170" t="s">
        <v>498</v>
      </c>
      <c r="D27" s="171" t="s">
        <v>527</v>
      </c>
      <c r="E27" s="105" t="s">
        <v>192</v>
      </c>
      <c r="F27" s="19">
        <f t="shared" si="4"/>
        <v>5700000</v>
      </c>
      <c r="G27" s="19">
        <f t="shared" si="10"/>
        <v>300000</v>
      </c>
      <c r="H27" s="22">
        <v>166968</v>
      </c>
      <c r="I27" s="149">
        <v>133032</v>
      </c>
      <c r="J27" s="23"/>
      <c r="K27" s="24">
        <v>257000</v>
      </c>
      <c r="L27" s="22"/>
      <c r="M27" s="25">
        <f>I27+K27-L27</f>
        <v>390032</v>
      </c>
      <c r="N27" s="22">
        <v>2571000</v>
      </c>
      <c r="O27" s="22">
        <v>2572000</v>
      </c>
      <c r="P27" s="22"/>
      <c r="Q27" s="174" t="s">
        <v>43</v>
      </c>
    </row>
    <row r="28" spans="1:17" ht="21.75" customHeight="1">
      <c r="A28" s="184"/>
      <c r="B28" s="170"/>
      <c r="C28" s="170"/>
      <c r="D28" s="171"/>
      <c r="E28" s="105" t="s">
        <v>0</v>
      </c>
      <c r="F28" s="19">
        <f t="shared" si="4"/>
        <v>9736000</v>
      </c>
      <c r="G28" s="19">
        <f t="shared" si="10"/>
        <v>300000</v>
      </c>
      <c r="H28" s="22">
        <v>166968</v>
      </c>
      <c r="I28" s="149">
        <v>133032</v>
      </c>
      <c r="J28" s="23"/>
      <c r="K28" s="24">
        <v>971000</v>
      </c>
      <c r="L28" s="22"/>
      <c r="M28" s="25">
        <f>I28+K28-L28</f>
        <v>1104032</v>
      </c>
      <c r="N28" s="22">
        <v>2571000</v>
      </c>
      <c r="O28" s="22">
        <v>5143000</v>
      </c>
      <c r="P28" s="22">
        <v>751000</v>
      </c>
      <c r="Q28" s="174"/>
    </row>
    <row r="29" spans="1:17" ht="21.75" customHeight="1">
      <c r="A29" s="184"/>
      <c r="B29" s="170"/>
      <c r="C29" s="170"/>
      <c r="D29" s="171"/>
      <c r="E29" s="105" t="s">
        <v>1</v>
      </c>
      <c r="F29" s="19">
        <f t="shared" si="4"/>
        <v>4036000</v>
      </c>
      <c r="G29" s="19">
        <f t="shared" si="10"/>
        <v>0</v>
      </c>
      <c r="H29" s="25">
        <f aca="true" t="shared" si="12" ref="H29:P29">H28-H27</f>
        <v>0</v>
      </c>
      <c r="I29" s="150">
        <f t="shared" si="12"/>
        <v>0</v>
      </c>
      <c r="J29" s="23"/>
      <c r="K29" s="26">
        <f t="shared" si="12"/>
        <v>714000</v>
      </c>
      <c r="L29" s="25">
        <f t="shared" si="12"/>
        <v>0</v>
      </c>
      <c r="M29" s="25">
        <f t="shared" si="12"/>
        <v>714000</v>
      </c>
      <c r="N29" s="25">
        <f t="shared" si="12"/>
        <v>0</v>
      </c>
      <c r="O29" s="25">
        <f t="shared" si="12"/>
        <v>2571000</v>
      </c>
      <c r="P29" s="25">
        <f t="shared" si="12"/>
        <v>751000</v>
      </c>
      <c r="Q29" s="174"/>
    </row>
    <row r="30" spans="1:17" ht="21.75" customHeight="1">
      <c r="A30" s="184" t="s">
        <v>190</v>
      </c>
      <c r="B30" s="170" t="s">
        <v>494</v>
      </c>
      <c r="C30" s="170" t="s">
        <v>499</v>
      </c>
      <c r="D30" s="171" t="s">
        <v>525</v>
      </c>
      <c r="E30" s="105" t="s">
        <v>5</v>
      </c>
      <c r="F30" s="19">
        <f t="shared" si="4"/>
        <v>19360000</v>
      </c>
      <c r="G30" s="19">
        <f t="shared" si="10"/>
        <v>3572000</v>
      </c>
      <c r="H30" s="22">
        <v>992128</v>
      </c>
      <c r="I30" s="149">
        <v>2579872</v>
      </c>
      <c r="J30" s="23"/>
      <c r="K30" s="24">
        <v>3286000</v>
      </c>
      <c r="L30" s="22">
        <v>3320</v>
      </c>
      <c r="M30" s="25">
        <f>I30+K30-L30</f>
        <v>5862552</v>
      </c>
      <c r="N30" s="22">
        <v>1429000</v>
      </c>
      <c r="O30" s="22">
        <v>6500000</v>
      </c>
      <c r="P30" s="22">
        <v>4573000</v>
      </c>
      <c r="Q30" s="174" t="s">
        <v>43</v>
      </c>
    </row>
    <row r="31" spans="1:17" ht="21.75" customHeight="1">
      <c r="A31" s="184"/>
      <c r="B31" s="170"/>
      <c r="C31" s="170"/>
      <c r="D31" s="171"/>
      <c r="E31" s="105" t="s">
        <v>0</v>
      </c>
      <c r="F31" s="19">
        <f t="shared" si="4"/>
        <v>19360000</v>
      </c>
      <c r="G31" s="19">
        <f t="shared" si="10"/>
        <v>3572000</v>
      </c>
      <c r="H31" s="22">
        <v>992128</v>
      </c>
      <c r="I31" s="149">
        <v>2579872</v>
      </c>
      <c r="J31" s="23"/>
      <c r="K31" s="24">
        <v>1714000</v>
      </c>
      <c r="L31" s="22">
        <v>3320</v>
      </c>
      <c r="M31" s="25">
        <f>I31+K31-L31</f>
        <v>4290552</v>
      </c>
      <c r="N31" s="22">
        <v>1429000</v>
      </c>
      <c r="O31" s="22">
        <v>6500000</v>
      </c>
      <c r="P31" s="22">
        <v>6145000</v>
      </c>
      <c r="Q31" s="174"/>
    </row>
    <row r="32" spans="1:17" ht="21.75" customHeight="1">
      <c r="A32" s="184"/>
      <c r="B32" s="170"/>
      <c r="C32" s="170"/>
      <c r="D32" s="173"/>
      <c r="E32" s="105" t="s">
        <v>1</v>
      </c>
      <c r="F32" s="19">
        <f t="shared" si="4"/>
        <v>0</v>
      </c>
      <c r="G32" s="19">
        <f t="shared" si="10"/>
        <v>0</v>
      </c>
      <c r="H32" s="25">
        <f aca="true" t="shared" si="13" ref="H32:P32">H31-H30</f>
        <v>0</v>
      </c>
      <c r="I32" s="150">
        <f t="shared" si="13"/>
        <v>0</v>
      </c>
      <c r="J32" s="23"/>
      <c r="K32" s="26">
        <f t="shared" si="13"/>
        <v>-1572000</v>
      </c>
      <c r="L32" s="25">
        <f t="shared" si="13"/>
        <v>0</v>
      </c>
      <c r="M32" s="25">
        <f t="shared" si="13"/>
        <v>-1572000</v>
      </c>
      <c r="N32" s="25">
        <f t="shared" si="13"/>
        <v>0</v>
      </c>
      <c r="O32" s="25">
        <f t="shared" si="13"/>
        <v>0</v>
      </c>
      <c r="P32" s="25">
        <f t="shared" si="13"/>
        <v>1572000</v>
      </c>
      <c r="Q32" s="174"/>
    </row>
    <row r="33" spans="1:17" ht="21.75" customHeight="1">
      <c r="A33" s="184" t="s">
        <v>190</v>
      </c>
      <c r="B33" s="170" t="s">
        <v>488</v>
      </c>
      <c r="C33" s="170" t="s">
        <v>524</v>
      </c>
      <c r="D33" s="187" t="s">
        <v>526</v>
      </c>
      <c r="E33" s="105" t="s">
        <v>5</v>
      </c>
      <c r="F33" s="19">
        <f t="shared" si="4"/>
        <v>10000000</v>
      </c>
      <c r="G33" s="19">
        <f t="shared" si="10"/>
        <v>1715000</v>
      </c>
      <c r="H33" s="27">
        <v>301979</v>
      </c>
      <c r="I33" s="153">
        <v>1413021</v>
      </c>
      <c r="J33" s="29"/>
      <c r="K33" s="30">
        <v>1143000</v>
      </c>
      <c r="L33" s="27"/>
      <c r="M33" s="31">
        <f>I33+K33-L33</f>
        <v>2556021</v>
      </c>
      <c r="N33" s="27">
        <v>2143000</v>
      </c>
      <c r="O33" s="27">
        <v>4999000</v>
      </c>
      <c r="P33" s="27"/>
      <c r="Q33" s="172" t="s">
        <v>43</v>
      </c>
    </row>
    <row r="34" spans="1:17" ht="21.75" customHeight="1">
      <c r="A34" s="184"/>
      <c r="B34" s="170"/>
      <c r="C34" s="170"/>
      <c r="D34" s="187"/>
      <c r="E34" s="105" t="s">
        <v>0</v>
      </c>
      <c r="F34" s="19">
        <f t="shared" si="4"/>
        <v>10000000</v>
      </c>
      <c r="G34" s="19">
        <f t="shared" si="10"/>
        <v>1715000</v>
      </c>
      <c r="H34" s="27">
        <v>301979</v>
      </c>
      <c r="I34" s="153">
        <v>1413021</v>
      </c>
      <c r="J34" s="29"/>
      <c r="K34" s="30">
        <v>1143000</v>
      </c>
      <c r="L34" s="27"/>
      <c r="M34" s="31">
        <f>I34+K34-L34</f>
        <v>2556021</v>
      </c>
      <c r="N34" s="27">
        <v>2143000</v>
      </c>
      <c r="O34" s="27">
        <v>4999000</v>
      </c>
      <c r="P34" s="27"/>
      <c r="Q34" s="172"/>
    </row>
    <row r="35" spans="1:17" ht="21.75" customHeight="1" thickBot="1">
      <c r="A35" s="185"/>
      <c r="B35" s="186"/>
      <c r="C35" s="186"/>
      <c r="D35" s="188"/>
      <c r="E35" s="107" t="s">
        <v>1</v>
      </c>
      <c r="F35" s="44">
        <f t="shared" si="4"/>
        <v>0</v>
      </c>
      <c r="G35" s="44">
        <f t="shared" si="10"/>
        <v>0</v>
      </c>
      <c r="H35" s="68">
        <f aca="true" t="shared" si="14" ref="H35:P35">H34-H33</f>
        <v>0</v>
      </c>
      <c r="I35" s="154">
        <f t="shared" si="14"/>
        <v>0</v>
      </c>
      <c r="J35" s="29"/>
      <c r="K35" s="69">
        <f t="shared" si="14"/>
        <v>0</v>
      </c>
      <c r="L35" s="68">
        <f t="shared" si="14"/>
        <v>0</v>
      </c>
      <c r="M35" s="68">
        <f t="shared" si="14"/>
        <v>0</v>
      </c>
      <c r="N35" s="68">
        <f t="shared" si="14"/>
        <v>0</v>
      </c>
      <c r="O35" s="68">
        <f t="shared" si="14"/>
        <v>0</v>
      </c>
      <c r="P35" s="68">
        <f t="shared" si="14"/>
        <v>0</v>
      </c>
      <c r="Q35" s="199"/>
    </row>
    <row r="36" spans="1:17" ht="18" customHeight="1" hidden="1">
      <c r="A36" s="204"/>
      <c r="B36" s="205"/>
      <c r="C36" s="205"/>
      <c r="D36" s="183"/>
      <c r="E36" s="62" t="s">
        <v>7</v>
      </c>
      <c r="F36" s="63">
        <f aca="true" t="shared" si="15" ref="F36:F59">G36+K36+N36+O36+P36</f>
        <v>0</v>
      </c>
      <c r="G36" s="63">
        <f aca="true" t="shared" si="16" ref="G36:G59">SUM(H36:I36)</f>
        <v>0</v>
      </c>
      <c r="H36" s="64"/>
      <c r="I36" s="65"/>
      <c r="J36" s="29"/>
      <c r="K36" s="66"/>
      <c r="L36" s="64"/>
      <c r="M36" s="67">
        <f>I36+K36-L36</f>
        <v>0</v>
      </c>
      <c r="N36" s="64"/>
      <c r="O36" s="64"/>
      <c r="P36" s="64"/>
      <c r="Q36" s="222"/>
    </row>
    <row r="37" spans="1:17" ht="18" customHeight="1" hidden="1">
      <c r="A37" s="190"/>
      <c r="B37" s="192"/>
      <c r="C37" s="192"/>
      <c r="D37" s="187"/>
      <c r="E37" s="11" t="s">
        <v>0</v>
      </c>
      <c r="F37" s="19">
        <f t="shared" si="15"/>
        <v>0</v>
      </c>
      <c r="G37" s="19">
        <f t="shared" si="16"/>
        <v>0</v>
      </c>
      <c r="H37" s="27"/>
      <c r="I37" s="28"/>
      <c r="J37" s="29"/>
      <c r="K37" s="30"/>
      <c r="L37" s="27"/>
      <c r="M37" s="31">
        <f>I37+K37-L37</f>
        <v>0</v>
      </c>
      <c r="N37" s="27"/>
      <c r="O37" s="27"/>
      <c r="P37" s="27"/>
      <c r="Q37" s="200"/>
    </row>
    <row r="38" spans="1:17" ht="18" customHeight="1" hidden="1">
      <c r="A38" s="190"/>
      <c r="B38" s="192"/>
      <c r="C38" s="192"/>
      <c r="D38" s="187"/>
      <c r="E38" s="11" t="s">
        <v>1</v>
      </c>
      <c r="F38" s="19">
        <f t="shared" si="15"/>
        <v>0</v>
      </c>
      <c r="G38" s="19">
        <f t="shared" si="16"/>
        <v>0</v>
      </c>
      <c r="H38" s="31">
        <f aca="true" t="shared" si="17" ref="H38:P38">H37-H36</f>
        <v>0</v>
      </c>
      <c r="I38" s="32">
        <f t="shared" si="17"/>
        <v>0</v>
      </c>
      <c r="J38" s="29"/>
      <c r="K38" s="33">
        <f t="shared" si="17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1">
        <f t="shared" si="17"/>
        <v>0</v>
      </c>
      <c r="Q38" s="200"/>
    </row>
    <row r="39" spans="1:17" ht="18" customHeight="1" hidden="1">
      <c r="A39" s="190"/>
      <c r="B39" s="192"/>
      <c r="C39" s="192"/>
      <c r="D39" s="189"/>
      <c r="E39" s="11" t="s">
        <v>7</v>
      </c>
      <c r="F39" s="19">
        <f t="shared" si="15"/>
        <v>0</v>
      </c>
      <c r="G39" s="19">
        <f t="shared" si="16"/>
        <v>0</v>
      </c>
      <c r="H39" s="27"/>
      <c r="I39" s="28"/>
      <c r="J39" s="29"/>
      <c r="K39" s="30"/>
      <c r="L39" s="27"/>
      <c r="M39" s="31">
        <f>I39+K39-L39</f>
        <v>0</v>
      </c>
      <c r="N39" s="27"/>
      <c r="O39" s="27"/>
      <c r="P39" s="27"/>
      <c r="Q39" s="220"/>
    </row>
    <row r="40" spans="1:17" ht="18" customHeight="1" hidden="1">
      <c r="A40" s="191"/>
      <c r="B40" s="193"/>
      <c r="C40" s="193"/>
      <c r="D40" s="189"/>
      <c r="E40" s="11" t="s">
        <v>0</v>
      </c>
      <c r="F40" s="19">
        <f t="shared" si="15"/>
        <v>0</v>
      </c>
      <c r="G40" s="19">
        <f t="shared" si="16"/>
        <v>0</v>
      </c>
      <c r="H40" s="27"/>
      <c r="I40" s="28"/>
      <c r="J40" s="29"/>
      <c r="K40" s="30"/>
      <c r="L40" s="27"/>
      <c r="M40" s="31">
        <f>I40+K40-L40</f>
        <v>0</v>
      </c>
      <c r="N40" s="27"/>
      <c r="O40" s="27"/>
      <c r="P40" s="27"/>
      <c r="Q40" s="200"/>
    </row>
    <row r="41" spans="1:17" ht="18" customHeight="1" hidden="1">
      <c r="A41" s="191"/>
      <c r="B41" s="193"/>
      <c r="C41" s="193"/>
      <c r="D41" s="189"/>
      <c r="E41" s="11" t="s">
        <v>1</v>
      </c>
      <c r="F41" s="19">
        <f t="shared" si="15"/>
        <v>0</v>
      </c>
      <c r="G41" s="19">
        <f t="shared" si="16"/>
        <v>0</v>
      </c>
      <c r="H41" s="31">
        <f aca="true" t="shared" si="18" ref="H41:P41">H40-H39</f>
        <v>0</v>
      </c>
      <c r="I41" s="32">
        <f t="shared" si="18"/>
        <v>0</v>
      </c>
      <c r="J41" s="29"/>
      <c r="K41" s="33">
        <f t="shared" si="18"/>
        <v>0</v>
      </c>
      <c r="L41" s="31">
        <f t="shared" si="18"/>
        <v>0</v>
      </c>
      <c r="M41" s="31">
        <f t="shared" si="18"/>
        <v>0</v>
      </c>
      <c r="N41" s="31">
        <f t="shared" si="18"/>
        <v>0</v>
      </c>
      <c r="O41" s="31">
        <f t="shared" si="18"/>
        <v>0</v>
      </c>
      <c r="P41" s="31">
        <f t="shared" si="18"/>
        <v>0</v>
      </c>
      <c r="Q41" s="200"/>
    </row>
    <row r="42" spans="1:17" ht="18" customHeight="1" hidden="1">
      <c r="A42" s="190"/>
      <c r="B42" s="192"/>
      <c r="C42" s="189"/>
      <c r="D42" s="195"/>
      <c r="E42" s="11" t="s">
        <v>7</v>
      </c>
      <c r="F42" s="19">
        <f t="shared" si="15"/>
        <v>0</v>
      </c>
      <c r="G42" s="19">
        <f t="shared" si="16"/>
        <v>0</v>
      </c>
      <c r="H42" s="27"/>
      <c r="I42" s="28"/>
      <c r="J42" s="29"/>
      <c r="K42" s="30"/>
      <c r="L42" s="27"/>
      <c r="M42" s="31">
        <f>I42+K42-L42</f>
        <v>0</v>
      </c>
      <c r="N42" s="27"/>
      <c r="O42" s="27"/>
      <c r="P42" s="27"/>
      <c r="Q42" s="200"/>
    </row>
    <row r="43" spans="1:17" ht="18" customHeight="1" hidden="1">
      <c r="A43" s="191"/>
      <c r="B43" s="193"/>
      <c r="C43" s="189"/>
      <c r="D43" s="195"/>
      <c r="E43" s="11" t="s">
        <v>0</v>
      </c>
      <c r="F43" s="19">
        <f t="shared" si="15"/>
        <v>0</v>
      </c>
      <c r="G43" s="19">
        <f t="shared" si="16"/>
        <v>0</v>
      </c>
      <c r="H43" s="27"/>
      <c r="I43" s="28"/>
      <c r="J43" s="29"/>
      <c r="K43" s="30"/>
      <c r="L43" s="27"/>
      <c r="M43" s="31">
        <f>I43+K43-L43</f>
        <v>0</v>
      </c>
      <c r="N43" s="27"/>
      <c r="O43" s="27"/>
      <c r="P43" s="27"/>
      <c r="Q43" s="200"/>
    </row>
    <row r="44" spans="1:17" ht="18" customHeight="1" hidden="1">
      <c r="A44" s="191"/>
      <c r="B44" s="193"/>
      <c r="C44" s="189"/>
      <c r="D44" s="195"/>
      <c r="E44" s="11" t="s">
        <v>1</v>
      </c>
      <c r="F44" s="19">
        <f t="shared" si="15"/>
        <v>0</v>
      </c>
      <c r="G44" s="19">
        <f t="shared" si="16"/>
        <v>0</v>
      </c>
      <c r="H44" s="31">
        <f aca="true" t="shared" si="19" ref="H44:P44">H43-H42</f>
        <v>0</v>
      </c>
      <c r="I44" s="32">
        <f t="shared" si="19"/>
        <v>0</v>
      </c>
      <c r="J44" s="29"/>
      <c r="K44" s="33">
        <f t="shared" si="19"/>
        <v>0</v>
      </c>
      <c r="L44" s="31">
        <f t="shared" si="19"/>
        <v>0</v>
      </c>
      <c r="M44" s="31">
        <f t="shared" si="19"/>
        <v>0</v>
      </c>
      <c r="N44" s="31">
        <f t="shared" si="19"/>
        <v>0</v>
      </c>
      <c r="O44" s="31">
        <f t="shared" si="19"/>
        <v>0</v>
      </c>
      <c r="P44" s="31">
        <f t="shared" si="19"/>
        <v>0</v>
      </c>
      <c r="Q44" s="200"/>
    </row>
    <row r="45" spans="1:17" ht="18" customHeight="1" hidden="1">
      <c r="A45" s="190"/>
      <c r="B45" s="192"/>
      <c r="C45" s="189"/>
      <c r="D45" s="195"/>
      <c r="E45" s="11" t="s">
        <v>7</v>
      </c>
      <c r="F45" s="19">
        <f t="shared" si="15"/>
        <v>0</v>
      </c>
      <c r="G45" s="19">
        <f t="shared" si="16"/>
        <v>0</v>
      </c>
      <c r="H45" s="27"/>
      <c r="I45" s="28"/>
      <c r="J45" s="29"/>
      <c r="K45" s="30"/>
      <c r="L45" s="27"/>
      <c r="M45" s="31">
        <f>I45+K45-L45</f>
        <v>0</v>
      </c>
      <c r="N45" s="27"/>
      <c r="O45" s="27"/>
      <c r="P45" s="27"/>
      <c r="Q45" s="200"/>
    </row>
    <row r="46" spans="1:17" ht="18" customHeight="1" hidden="1">
      <c r="A46" s="191"/>
      <c r="B46" s="193"/>
      <c r="C46" s="189"/>
      <c r="D46" s="195"/>
      <c r="E46" s="11" t="s">
        <v>0</v>
      </c>
      <c r="F46" s="19">
        <f t="shared" si="15"/>
        <v>0</v>
      </c>
      <c r="G46" s="19">
        <f t="shared" si="16"/>
        <v>0</v>
      </c>
      <c r="H46" s="27"/>
      <c r="I46" s="28"/>
      <c r="J46" s="29"/>
      <c r="K46" s="30"/>
      <c r="L46" s="27"/>
      <c r="M46" s="31">
        <f>I46+K46-L46</f>
        <v>0</v>
      </c>
      <c r="N46" s="27"/>
      <c r="O46" s="27"/>
      <c r="P46" s="27"/>
      <c r="Q46" s="200"/>
    </row>
    <row r="47" spans="1:17" ht="18" customHeight="1" hidden="1">
      <c r="A47" s="191"/>
      <c r="B47" s="193"/>
      <c r="C47" s="189"/>
      <c r="D47" s="195"/>
      <c r="E47" s="11" t="s">
        <v>1</v>
      </c>
      <c r="F47" s="19">
        <f t="shared" si="15"/>
        <v>0</v>
      </c>
      <c r="G47" s="19">
        <f t="shared" si="16"/>
        <v>0</v>
      </c>
      <c r="H47" s="31">
        <f>H46-H45</f>
        <v>0</v>
      </c>
      <c r="I47" s="32">
        <f>I46-I45</f>
        <v>0</v>
      </c>
      <c r="J47" s="29"/>
      <c r="K47" s="33">
        <f aca="true" t="shared" si="20" ref="K47:P47">K46-K45</f>
        <v>0</v>
      </c>
      <c r="L47" s="31">
        <f t="shared" si="20"/>
        <v>0</v>
      </c>
      <c r="M47" s="31">
        <f t="shared" si="20"/>
        <v>0</v>
      </c>
      <c r="N47" s="31">
        <f t="shared" si="20"/>
        <v>0</v>
      </c>
      <c r="O47" s="31">
        <f t="shared" si="20"/>
        <v>0</v>
      </c>
      <c r="P47" s="31">
        <f t="shared" si="20"/>
        <v>0</v>
      </c>
      <c r="Q47" s="200"/>
    </row>
    <row r="48" spans="1:17" ht="18" customHeight="1" hidden="1">
      <c r="A48" s="190"/>
      <c r="B48" s="192"/>
      <c r="C48" s="189"/>
      <c r="D48" s="195"/>
      <c r="E48" s="11" t="s">
        <v>5</v>
      </c>
      <c r="F48" s="19">
        <f aca="true" t="shared" si="21" ref="F48:F53">G48+K48+N48+O48+P48</f>
        <v>0</v>
      </c>
      <c r="G48" s="19">
        <f aca="true" t="shared" si="22" ref="G48:G53">SUM(H48:I48)</f>
        <v>0</v>
      </c>
      <c r="H48" s="27"/>
      <c r="I48" s="28"/>
      <c r="J48" s="29"/>
      <c r="K48" s="30"/>
      <c r="L48" s="27"/>
      <c r="M48" s="31">
        <f>I48+K48-L48</f>
        <v>0</v>
      </c>
      <c r="N48" s="27"/>
      <c r="O48" s="27"/>
      <c r="P48" s="27"/>
      <c r="Q48" s="200"/>
    </row>
    <row r="49" spans="1:17" ht="18" customHeight="1" hidden="1">
      <c r="A49" s="191"/>
      <c r="B49" s="193"/>
      <c r="C49" s="189"/>
      <c r="D49" s="195"/>
      <c r="E49" s="11" t="s">
        <v>0</v>
      </c>
      <c r="F49" s="19">
        <f t="shared" si="21"/>
        <v>0</v>
      </c>
      <c r="G49" s="19">
        <f t="shared" si="22"/>
        <v>0</v>
      </c>
      <c r="H49" s="27"/>
      <c r="I49" s="28"/>
      <c r="J49" s="29"/>
      <c r="K49" s="30"/>
      <c r="L49" s="27"/>
      <c r="M49" s="31">
        <f>I49+K49-L49</f>
        <v>0</v>
      </c>
      <c r="N49" s="27"/>
      <c r="O49" s="27"/>
      <c r="P49" s="27"/>
      <c r="Q49" s="200"/>
    </row>
    <row r="50" spans="1:17" ht="18" customHeight="1" hidden="1">
      <c r="A50" s="191"/>
      <c r="B50" s="193"/>
      <c r="C50" s="189"/>
      <c r="D50" s="195"/>
      <c r="E50" s="11" t="s">
        <v>1</v>
      </c>
      <c r="F50" s="19">
        <f t="shared" si="21"/>
        <v>0</v>
      </c>
      <c r="G50" s="19">
        <f t="shared" si="22"/>
        <v>0</v>
      </c>
      <c r="H50" s="31">
        <f>H49-H48</f>
        <v>0</v>
      </c>
      <c r="I50" s="32">
        <f>I49-I48</f>
        <v>0</v>
      </c>
      <c r="J50" s="29"/>
      <c r="K50" s="33">
        <f aca="true" t="shared" si="23" ref="K50:P50">K49-K48</f>
        <v>0</v>
      </c>
      <c r="L50" s="31">
        <f t="shared" si="23"/>
        <v>0</v>
      </c>
      <c r="M50" s="31">
        <f t="shared" si="23"/>
        <v>0</v>
      </c>
      <c r="N50" s="31">
        <f t="shared" si="23"/>
        <v>0</v>
      </c>
      <c r="O50" s="31">
        <f t="shared" si="23"/>
        <v>0</v>
      </c>
      <c r="P50" s="31">
        <f t="shared" si="23"/>
        <v>0</v>
      </c>
      <c r="Q50" s="200"/>
    </row>
    <row r="51" spans="1:17" ht="18" customHeight="1" hidden="1">
      <c r="A51" s="190"/>
      <c r="B51" s="192"/>
      <c r="C51" s="189"/>
      <c r="D51" s="195"/>
      <c r="E51" s="11" t="s">
        <v>5</v>
      </c>
      <c r="F51" s="19">
        <f t="shared" si="21"/>
        <v>0</v>
      </c>
      <c r="G51" s="19">
        <f t="shared" si="22"/>
        <v>0</v>
      </c>
      <c r="H51" s="27"/>
      <c r="I51" s="28"/>
      <c r="J51" s="29"/>
      <c r="K51" s="30"/>
      <c r="L51" s="27"/>
      <c r="M51" s="31">
        <f>I51+K51-L51</f>
        <v>0</v>
      </c>
      <c r="N51" s="27"/>
      <c r="O51" s="27"/>
      <c r="P51" s="27"/>
      <c r="Q51" s="200"/>
    </row>
    <row r="52" spans="1:17" ht="18" customHeight="1" hidden="1">
      <c r="A52" s="191"/>
      <c r="B52" s="193"/>
      <c r="C52" s="189"/>
      <c r="D52" s="195"/>
      <c r="E52" s="11" t="s">
        <v>0</v>
      </c>
      <c r="F52" s="19">
        <f t="shared" si="21"/>
        <v>0</v>
      </c>
      <c r="G52" s="19">
        <f t="shared" si="22"/>
        <v>0</v>
      </c>
      <c r="H52" s="27"/>
      <c r="I52" s="28"/>
      <c r="J52" s="29"/>
      <c r="K52" s="30"/>
      <c r="L52" s="27"/>
      <c r="M52" s="31">
        <f>I52+K52-L52</f>
        <v>0</v>
      </c>
      <c r="N52" s="27"/>
      <c r="O52" s="27"/>
      <c r="P52" s="27"/>
      <c r="Q52" s="200"/>
    </row>
    <row r="53" spans="1:17" ht="18" customHeight="1" hidden="1">
      <c r="A53" s="191"/>
      <c r="B53" s="193"/>
      <c r="C53" s="189"/>
      <c r="D53" s="195"/>
      <c r="E53" s="11" t="s">
        <v>1</v>
      </c>
      <c r="F53" s="19">
        <f t="shared" si="21"/>
        <v>0</v>
      </c>
      <c r="G53" s="19">
        <f t="shared" si="22"/>
        <v>0</v>
      </c>
      <c r="H53" s="31">
        <f>H52-H51</f>
        <v>0</v>
      </c>
      <c r="I53" s="32">
        <f>I52-I51</f>
        <v>0</v>
      </c>
      <c r="J53" s="29"/>
      <c r="K53" s="33">
        <f aca="true" t="shared" si="24" ref="K53:P53">K52-K51</f>
        <v>0</v>
      </c>
      <c r="L53" s="31">
        <f t="shared" si="24"/>
        <v>0</v>
      </c>
      <c r="M53" s="31">
        <f t="shared" si="24"/>
        <v>0</v>
      </c>
      <c r="N53" s="31">
        <f t="shared" si="24"/>
        <v>0</v>
      </c>
      <c r="O53" s="31">
        <f t="shared" si="24"/>
        <v>0</v>
      </c>
      <c r="P53" s="31">
        <f t="shared" si="24"/>
        <v>0</v>
      </c>
      <c r="Q53" s="200"/>
    </row>
    <row r="54" spans="1:17" ht="18" customHeight="1" hidden="1">
      <c r="A54" s="175"/>
      <c r="B54" s="178"/>
      <c r="C54" s="178"/>
      <c r="D54" s="181"/>
      <c r="E54" s="11" t="s">
        <v>7</v>
      </c>
      <c r="F54" s="19">
        <f t="shared" si="15"/>
        <v>0</v>
      </c>
      <c r="G54" s="19">
        <f t="shared" si="16"/>
        <v>0</v>
      </c>
      <c r="H54" s="22"/>
      <c r="I54" s="34"/>
      <c r="J54" s="35"/>
      <c r="K54" s="36"/>
      <c r="L54" s="37"/>
      <c r="M54" s="19">
        <f>I54+K54-L54</f>
        <v>0</v>
      </c>
      <c r="N54" s="38"/>
      <c r="O54" s="39"/>
      <c r="P54" s="40"/>
      <c r="Q54" s="196"/>
    </row>
    <row r="55" spans="1:17" ht="18" customHeight="1" hidden="1">
      <c r="A55" s="176"/>
      <c r="B55" s="179"/>
      <c r="C55" s="179"/>
      <c r="D55" s="182"/>
      <c r="E55" s="11" t="s">
        <v>0</v>
      </c>
      <c r="F55" s="19">
        <f t="shared" si="15"/>
        <v>0</v>
      </c>
      <c r="G55" s="19">
        <f t="shared" si="16"/>
        <v>0</v>
      </c>
      <c r="H55" s="22"/>
      <c r="I55" s="34"/>
      <c r="J55" s="35"/>
      <c r="K55" s="36"/>
      <c r="L55" s="37"/>
      <c r="M55" s="19">
        <f>I55+K55-L55</f>
        <v>0</v>
      </c>
      <c r="N55" s="38"/>
      <c r="O55" s="39"/>
      <c r="P55" s="40"/>
      <c r="Q55" s="197"/>
    </row>
    <row r="56" spans="1:17" ht="18" customHeight="1" hidden="1">
      <c r="A56" s="177"/>
      <c r="B56" s="180"/>
      <c r="C56" s="180"/>
      <c r="D56" s="183"/>
      <c r="E56" s="11" t="s">
        <v>1</v>
      </c>
      <c r="F56" s="19">
        <f t="shared" si="15"/>
        <v>0</v>
      </c>
      <c r="G56" s="19">
        <f t="shared" si="16"/>
        <v>0</v>
      </c>
      <c r="H56" s="19">
        <f aca="true" t="shared" si="25" ref="H56:P56">H55-H54</f>
        <v>0</v>
      </c>
      <c r="I56" s="20">
        <f t="shared" si="25"/>
        <v>0</v>
      </c>
      <c r="J56" s="21"/>
      <c r="K56" s="41">
        <f t="shared" si="25"/>
        <v>0</v>
      </c>
      <c r="L56" s="19">
        <f t="shared" si="25"/>
        <v>0</v>
      </c>
      <c r="M56" s="19">
        <f t="shared" si="25"/>
        <v>0</v>
      </c>
      <c r="N56" s="19">
        <f t="shared" si="25"/>
        <v>0</v>
      </c>
      <c r="O56" s="19">
        <f t="shared" si="25"/>
        <v>0</v>
      </c>
      <c r="P56" s="19">
        <f t="shared" si="25"/>
        <v>0</v>
      </c>
      <c r="Q56" s="198"/>
    </row>
    <row r="57" spans="1:17" ht="18" customHeight="1" hidden="1">
      <c r="A57" s="201"/>
      <c r="B57" s="189"/>
      <c r="C57" s="189"/>
      <c r="D57" s="189"/>
      <c r="E57" s="11" t="s">
        <v>7</v>
      </c>
      <c r="F57" s="19">
        <f t="shared" si="15"/>
        <v>0</v>
      </c>
      <c r="G57" s="19">
        <f t="shared" si="16"/>
        <v>0</v>
      </c>
      <c r="H57" s="40"/>
      <c r="I57" s="42"/>
      <c r="J57" s="21"/>
      <c r="K57" s="43"/>
      <c r="L57" s="40"/>
      <c r="M57" s="19">
        <f>I57+K57-L57</f>
        <v>0</v>
      </c>
      <c r="N57" s="40"/>
      <c r="O57" s="40"/>
      <c r="P57" s="40"/>
      <c r="Q57" s="172"/>
    </row>
    <row r="58" spans="1:17" ht="18" customHeight="1" hidden="1">
      <c r="A58" s="201"/>
      <c r="B58" s="189"/>
      <c r="C58" s="189"/>
      <c r="D58" s="189"/>
      <c r="E58" s="11" t="s">
        <v>0</v>
      </c>
      <c r="F58" s="19">
        <f t="shared" si="15"/>
        <v>0</v>
      </c>
      <c r="G58" s="19">
        <f t="shared" si="16"/>
        <v>0</v>
      </c>
      <c r="H58" s="40"/>
      <c r="I58" s="42"/>
      <c r="J58" s="21"/>
      <c r="K58" s="43"/>
      <c r="L58" s="40"/>
      <c r="M58" s="19">
        <f>I58+K58-L58</f>
        <v>0</v>
      </c>
      <c r="N58" s="40"/>
      <c r="O58" s="40"/>
      <c r="P58" s="40"/>
      <c r="Q58" s="172"/>
    </row>
    <row r="59" spans="1:17" ht="18" customHeight="1" hidden="1" thickBot="1">
      <c r="A59" s="202"/>
      <c r="B59" s="194"/>
      <c r="C59" s="194"/>
      <c r="D59" s="194"/>
      <c r="E59" s="12" t="s">
        <v>1</v>
      </c>
      <c r="F59" s="44">
        <f t="shared" si="15"/>
        <v>0</v>
      </c>
      <c r="G59" s="44">
        <f t="shared" si="16"/>
        <v>0</v>
      </c>
      <c r="H59" s="44">
        <f aca="true" t="shared" si="26" ref="H59:P59">H58-H57</f>
        <v>0</v>
      </c>
      <c r="I59" s="45">
        <f t="shared" si="26"/>
        <v>0</v>
      </c>
      <c r="J59" s="21"/>
      <c r="K59" s="46">
        <f t="shared" si="26"/>
        <v>0</v>
      </c>
      <c r="L59" s="44">
        <f t="shared" si="26"/>
        <v>0</v>
      </c>
      <c r="M59" s="44">
        <f t="shared" si="26"/>
        <v>0</v>
      </c>
      <c r="N59" s="44">
        <f t="shared" si="26"/>
        <v>0</v>
      </c>
      <c r="O59" s="44">
        <f t="shared" si="26"/>
        <v>0</v>
      </c>
      <c r="P59" s="44">
        <f t="shared" si="26"/>
        <v>0</v>
      </c>
      <c r="Q59" s="199"/>
    </row>
    <row r="60" ht="21.75" customHeight="1">
      <c r="J60" s="9"/>
    </row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</sheetData>
  <sheetProtection/>
  <mergeCells count="104">
    <mergeCell ref="Q42:Q44"/>
    <mergeCell ref="Q4:Q5"/>
    <mergeCell ref="Q15:Q17"/>
    <mergeCell ref="Q18:Q20"/>
    <mergeCell ref="Q21:Q23"/>
    <mergeCell ref="Q36:Q38"/>
    <mergeCell ref="Q27:Q29"/>
    <mergeCell ref="Q33:Q35"/>
    <mergeCell ref="K4:M4"/>
    <mergeCell ref="G4:I4"/>
    <mergeCell ref="F4:F5"/>
    <mergeCell ref="E4:E5"/>
    <mergeCell ref="C4:C5"/>
    <mergeCell ref="Q39:Q41"/>
    <mergeCell ref="C24:C26"/>
    <mergeCell ref="D24:D26"/>
    <mergeCell ref="Q24:Q26"/>
    <mergeCell ref="C33:C35"/>
    <mergeCell ref="P3:Q3"/>
    <mergeCell ref="C6:C8"/>
    <mergeCell ref="D4:D5"/>
    <mergeCell ref="D6:D8"/>
    <mergeCell ref="Q6:Q8"/>
    <mergeCell ref="C15:C17"/>
    <mergeCell ref="D15:D17"/>
    <mergeCell ref="C12:C14"/>
    <mergeCell ref="D12:D14"/>
    <mergeCell ref="Q12:Q14"/>
    <mergeCell ref="A4:A5"/>
    <mergeCell ref="B4:B5"/>
    <mergeCell ref="O4:O5"/>
    <mergeCell ref="P4:P5"/>
    <mergeCell ref="A1:I1"/>
    <mergeCell ref="A15:A17"/>
    <mergeCell ref="B15:B17"/>
    <mergeCell ref="N4:N5"/>
    <mergeCell ref="A6:A8"/>
    <mergeCell ref="B6:B8"/>
    <mergeCell ref="A36:A38"/>
    <mergeCell ref="B36:B38"/>
    <mergeCell ref="C36:C38"/>
    <mergeCell ref="D36:D38"/>
    <mergeCell ref="A21:A23"/>
    <mergeCell ref="B21:B23"/>
    <mergeCell ref="C21:C23"/>
    <mergeCell ref="D21:D23"/>
    <mergeCell ref="A30:A32"/>
    <mergeCell ref="B30:B32"/>
    <mergeCell ref="A18:A20"/>
    <mergeCell ref="B18:B20"/>
    <mergeCell ref="C18:C20"/>
    <mergeCell ref="D18:D20"/>
    <mergeCell ref="A27:A29"/>
    <mergeCell ref="B27:B29"/>
    <mergeCell ref="C27:C29"/>
    <mergeCell ref="D27:D29"/>
    <mergeCell ref="A24:A26"/>
    <mergeCell ref="B24:B26"/>
    <mergeCell ref="Q54:Q56"/>
    <mergeCell ref="Q57:Q59"/>
    <mergeCell ref="Q45:Q47"/>
    <mergeCell ref="Q51:Q53"/>
    <mergeCell ref="Q48:Q50"/>
    <mergeCell ref="A57:A59"/>
    <mergeCell ref="A48:A50"/>
    <mergeCell ref="B48:B50"/>
    <mergeCell ref="C48:C50"/>
    <mergeCell ref="D48:D50"/>
    <mergeCell ref="C39:C41"/>
    <mergeCell ref="D39:D41"/>
    <mergeCell ref="A42:A44"/>
    <mergeCell ref="B42:B44"/>
    <mergeCell ref="C42:C44"/>
    <mergeCell ref="D42:D44"/>
    <mergeCell ref="B57:B59"/>
    <mergeCell ref="C57:C59"/>
    <mergeCell ref="D57:D59"/>
    <mergeCell ref="A45:A47"/>
    <mergeCell ref="B45:B47"/>
    <mergeCell ref="C45:C47"/>
    <mergeCell ref="D45:D47"/>
    <mergeCell ref="A51:A53"/>
    <mergeCell ref="D51:D53"/>
    <mergeCell ref="B51:B53"/>
    <mergeCell ref="A54:A56"/>
    <mergeCell ref="B54:B56"/>
    <mergeCell ref="C54:C56"/>
    <mergeCell ref="D54:D56"/>
    <mergeCell ref="A33:A35"/>
    <mergeCell ref="B33:B35"/>
    <mergeCell ref="D33:D35"/>
    <mergeCell ref="C51:C53"/>
    <mergeCell ref="A39:A41"/>
    <mergeCell ref="B39:B41"/>
    <mergeCell ref="A9:A11"/>
    <mergeCell ref="B9:B11"/>
    <mergeCell ref="C9:C11"/>
    <mergeCell ref="D9:D11"/>
    <mergeCell ref="Q9:Q11"/>
    <mergeCell ref="C30:C32"/>
    <mergeCell ref="D30:D32"/>
    <mergeCell ref="Q30:Q32"/>
    <mergeCell ref="A12:A14"/>
    <mergeCell ref="B12:B14"/>
  </mergeCells>
  <printOptions horizontalCentered="1"/>
  <pageMargins left="0.3937007874015748" right="0.3937007874015748" top="0.5905511811023623" bottom="0.4724409448818898" header="0.5118110236220472" footer="0.15748031496062992"/>
  <pageSetup firstPageNumber="732" useFirstPageNumber="1" horizontalDpi="600" verticalDpi="600" orientation="portrait" pageOrder="overThenDown" paperSize="9" scale="93" r:id="rId1"/>
  <headerFooter alignWithMargins="0">
    <oddFooter>&amp;C - &amp;P -</oddFooter>
  </headerFooter>
  <colBreaks count="1" manualBreakCount="1">
    <brk id="10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57"/>
  <sheetViews>
    <sheetView zoomScale="98" zoomScaleNormal="98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11.125" style="5" customWidth="1"/>
    <col min="2" max="3" width="22.125" style="0" customWidth="1"/>
    <col min="4" max="4" width="28.00390625" style="0" customWidth="1"/>
    <col min="5" max="5" width="8.75390625" style="5" customWidth="1"/>
    <col min="6" max="6" width="37.75390625" style="0" customWidth="1"/>
    <col min="7" max="7" width="1.625" style="0" customWidth="1"/>
    <col min="8" max="19" width="9.25390625" style="0" customWidth="1"/>
    <col min="20" max="20" width="22.125" style="60" customWidth="1"/>
    <col min="21" max="33" width="14.75390625" style="0" customWidth="1"/>
  </cols>
  <sheetData>
    <row r="1" spans="1:20" ht="27">
      <c r="A1" s="213" t="s">
        <v>34</v>
      </c>
      <c r="B1" s="213"/>
      <c r="C1" s="213"/>
      <c r="D1" s="213"/>
      <c r="E1" s="213"/>
      <c r="F1" s="2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59"/>
    </row>
    <row r="2" spans="2:19" ht="12.75" customHeight="1">
      <c r="B2" s="1"/>
      <c r="C2" s="1"/>
      <c r="D2" s="1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0" ht="15" thickBot="1">
      <c r="B3" s="2"/>
      <c r="C3" s="3"/>
      <c r="D3" s="3"/>
      <c r="E3" s="7"/>
      <c r="F3" s="4"/>
      <c r="G3" s="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03" t="s">
        <v>2</v>
      </c>
    </row>
    <row r="4" spans="1:20" ht="24" customHeight="1">
      <c r="A4" s="227" t="s">
        <v>8</v>
      </c>
      <c r="B4" s="225" t="s">
        <v>37</v>
      </c>
      <c r="C4" s="225" t="s">
        <v>38</v>
      </c>
      <c r="D4" s="225" t="s">
        <v>39</v>
      </c>
      <c r="E4" s="225" t="s">
        <v>3</v>
      </c>
      <c r="F4" s="229" t="s">
        <v>4</v>
      </c>
      <c r="G4" s="14"/>
      <c r="H4" s="227" t="s">
        <v>35</v>
      </c>
      <c r="I4" s="225"/>
      <c r="J4" s="225"/>
      <c r="K4" s="225"/>
      <c r="L4" s="225"/>
      <c r="M4" s="225"/>
      <c r="N4" s="225" t="s">
        <v>36</v>
      </c>
      <c r="O4" s="225"/>
      <c r="P4" s="225"/>
      <c r="Q4" s="225"/>
      <c r="R4" s="225"/>
      <c r="S4" s="225"/>
      <c r="T4" s="223" t="s">
        <v>10</v>
      </c>
    </row>
    <row r="5" spans="1:20" ht="24" customHeight="1">
      <c r="A5" s="228"/>
      <c r="B5" s="226"/>
      <c r="C5" s="226"/>
      <c r="D5" s="226"/>
      <c r="E5" s="226"/>
      <c r="F5" s="230"/>
      <c r="G5" s="14"/>
      <c r="H5" s="109" t="s">
        <v>11</v>
      </c>
      <c r="I5" s="108" t="s">
        <v>12</v>
      </c>
      <c r="J5" s="108" t="s">
        <v>40</v>
      </c>
      <c r="K5" s="108" t="s">
        <v>13</v>
      </c>
      <c r="L5" s="108" t="s">
        <v>14</v>
      </c>
      <c r="M5" s="108" t="s">
        <v>15</v>
      </c>
      <c r="N5" s="108" t="s">
        <v>11</v>
      </c>
      <c r="O5" s="108" t="s">
        <v>12</v>
      </c>
      <c r="P5" s="108" t="s">
        <v>40</v>
      </c>
      <c r="Q5" s="108" t="s">
        <v>13</v>
      </c>
      <c r="R5" s="108" t="s">
        <v>14</v>
      </c>
      <c r="S5" s="108" t="s">
        <v>15</v>
      </c>
      <c r="T5" s="224"/>
    </row>
    <row r="6" spans="1:20" s="144" customFormat="1" ht="49.5" customHeight="1">
      <c r="A6" s="135" t="s">
        <v>16</v>
      </c>
      <c r="B6" s="136"/>
      <c r="C6" s="137"/>
      <c r="D6" s="138"/>
      <c r="E6" s="137"/>
      <c r="F6" s="139"/>
      <c r="G6" s="140"/>
      <c r="H6" s="141">
        <f>SUM(H7:H157)</f>
        <v>73081877</v>
      </c>
      <c r="I6" s="142">
        <f aca="true" t="shared" si="0" ref="I6:S6">SUM(I7:I157)</f>
        <v>9573919</v>
      </c>
      <c r="J6" s="142">
        <f t="shared" si="0"/>
        <v>10890000</v>
      </c>
      <c r="K6" s="142">
        <f t="shared" si="0"/>
        <v>3190487</v>
      </c>
      <c r="L6" s="142">
        <f t="shared" si="0"/>
        <v>6146015</v>
      </c>
      <c r="M6" s="142">
        <f t="shared" si="0"/>
        <v>43281456</v>
      </c>
      <c r="N6" s="142">
        <f t="shared" si="0"/>
        <v>48245462</v>
      </c>
      <c r="O6" s="142">
        <f t="shared" si="0"/>
        <v>6730078</v>
      </c>
      <c r="P6" s="142">
        <f t="shared" si="0"/>
        <v>6563759</v>
      </c>
      <c r="Q6" s="142">
        <f t="shared" si="0"/>
        <v>1654203</v>
      </c>
      <c r="R6" s="142">
        <f t="shared" si="0"/>
        <v>4809700</v>
      </c>
      <c r="S6" s="142">
        <f t="shared" si="0"/>
        <v>28487722</v>
      </c>
      <c r="T6" s="143"/>
    </row>
    <row r="7" spans="1:21" s="80" customFormat="1" ht="54.75" customHeight="1">
      <c r="A7" s="129" t="s">
        <v>46</v>
      </c>
      <c r="B7" s="58" t="s">
        <v>334</v>
      </c>
      <c r="C7" s="58" t="s">
        <v>287</v>
      </c>
      <c r="D7" s="58" t="s">
        <v>286</v>
      </c>
      <c r="E7" s="52" t="s">
        <v>82</v>
      </c>
      <c r="F7" s="85" t="s">
        <v>296</v>
      </c>
      <c r="G7" s="86"/>
      <c r="H7" s="77">
        <f>SUM(I7:M7)</f>
        <v>20000</v>
      </c>
      <c r="I7" s="87"/>
      <c r="J7" s="87"/>
      <c r="K7" s="87"/>
      <c r="L7" s="87"/>
      <c r="M7" s="87">
        <v>20000</v>
      </c>
      <c r="N7" s="78">
        <f>SUM(O7:S7)</f>
        <v>20000</v>
      </c>
      <c r="O7" s="87"/>
      <c r="P7" s="87"/>
      <c r="Q7" s="87"/>
      <c r="R7" s="87"/>
      <c r="S7" s="87">
        <v>20000</v>
      </c>
      <c r="T7" s="88" t="s">
        <v>443</v>
      </c>
      <c r="U7" s="89"/>
    </row>
    <row r="8" spans="1:20" s="80" customFormat="1" ht="54.75" customHeight="1">
      <c r="A8" s="49" t="s">
        <v>46</v>
      </c>
      <c r="B8" s="47" t="s">
        <v>334</v>
      </c>
      <c r="C8" s="47" t="s">
        <v>287</v>
      </c>
      <c r="D8" s="47" t="s">
        <v>286</v>
      </c>
      <c r="E8" s="50" t="s">
        <v>82</v>
      </c>
      <c r="F8" s="13" t="s">
        <v>456</v>
      </c>
      <c r="G8" s="76"/>
      <c r="H8" s="77">
        <f aca="true" t="shared" si="1" ref="H8:H73">SUM(I8:M8)</f>
        <v>20000</v>
      </c>
      <c r="I8" s="54"/>
      <c r="J8" s="54"/>
      <c r="K8" s="54"/>
      <c r="L8" s="54"/>
      <c r="M8" s="54">
        <v>20000</v>
      </c>
      <c r="N8" s="78">
        <f aca="true" t="shared" si="2" ref="N8:N73">SUM(O8:S8)</f>
        <v>20000</v>
      </c>
      <c r="O8" s="54"/>
      <c r="P8" s="54"/>
      <c r="Q8" s="54"/>
      <c r="R8" s="54"/>
      <c r="S8" s="54">
        <v>20000</v>
      </c>
      <c r="T8" s="79" t="s">
        <v>444</v>
      </c>
    </row>
    <row r="9" spans="1:20" s="80" customFormat="1" ht="54.75" customHeight="1">
      <c r="A9" s="49" t="s">
        <v>46</v>
      </c>
      <c r="B9" s="47" t="s">
        <v>334</v>
      </c>
      <c r="C9" s="47" t="s">
        <v>287</v>
      </c>
      <c r="D9" s="47" t="s">
        <v>286</v>
      </c>
      <c r="E9" s="50" t="s">
        <v>82</v>
      </c>
      <c r="F9" s="13" t="s">
        <v>288</v>
      </c>
      <c r="G9" s="76"/>
      <c r="H9" s="77">
        <f t="shared" si="1"/>
        <v>29000</v>
      </c>
      <c r="I9" s="54"/>
      <c r="J9" s="54"/>
      <c r="K9" s="54"/>
      <c r="L9" s="54"/>
      <c r="M9" s="54">
        <v>29000</v>
      </c>
      <c r="N9" s="78">
        <f t="shared" si="2"/>
        <v>29000</v>
      </c>
      <c r="O9" s="54"/>
      <c r="P9" s="54"/>
      <c r="Q9" s="54"/>
      <c r="R9" s="54"/>
      <c r="S9" s="54">
        <v>29000</v>
      </c>
      <c r="T9" s="79" t="s">
        <v>443</v>
      </c>
    </row>
    <row r="10" spans="1:20" s="80" customFormat="1" ht="54.75" customHeight="1">
      <c r="A10" s="49" t="s">
        <v>46</v>
      </c>
      <c r="B10" s="47" t="s">
        <v>334</v>
      </c>
      <c r="C10" s="47" t="s">
        <v>287</v>
      </c>
      <c r="D10" s="47" t="s">
        <v>286</v>
      </c>
      <c r="E10" s="50" t="s">
        <v>82</v>
      </c>
      <c r="F10" s="13" t="s">
        <v>289</v>
      </c>
      <c r="G10" s="76"/>
      <c r="H10" s="77">
        <f t="shared" si="1"/>
        <v>29000</v>
      </c>
      <c r="I10" s="54"/>
      <c r="J10" s="54"/>
      <c r="K10" s="54"/>
      <c r="L10" s="54"/>
      <c r="M10" s="54">
        <v>29000</v>
      </c>
      <c r="N10" s="78">
        <f t="shared" si="2"/>
        <v>29000</v>
      </c>
      <c r="O10" s="54"/>
      <c r="P10" s="54"/>
      <c r="Q10" s="54"/>
      <c r="R10" s="54"/>
      <c r="S10" s="54">
        <v>29000</v>
      </c>
      <c r="T10" s="79" t="s">
        <v>443</v>
      </c>
    </row>
    <row r="11" spans="1:20" s="80" customFormat="1" ht="54.75" customHeight="1">
      <c r="A11" s="49" t="s">
        <v>64</v>
      </c>
      <c r="B11" s="47" t="s">
        <v>334</v>
      </c>
      <c r="C11" s="16" t="s">
        <v>373</v>
      </c>
      <c r="D11" s="16" t="s">
        <v>132</v>
      </c>
      <c r="E11" s="50" t="s">
        <v>133</v>
      </c>
      <c r="F11" s="13" t="s">
        <v>134</v>
      </c>
      <c r="G11" s="76"/>
      <c r="H11" s="77">
        <f t="shared" si="1"/>
        <v>10000</v>
      </c>
      <c r="I11" s="81"/>
      <c r="J11" s="81">
        <v>7000</v>
      </c>
      <c r="K11" s="81"/>
      <c r="L11" s="81">
        <v>900</v>
      </c>
      <c r="M11" s="81">
        <v>2100</v>
      </c>
      <c r="N11" s="78">
        <f t="shared" si="2"/>
        <v>8440</v>
      </c>
      <c r="O11" s="81"/>
      <c r="P11" s="81">
        <v>5440</v>
      </c>
      <c r="Q11" s="81"/>
      <c r="R11" s="81">
        <v>900</v>
      </c>
      <c r="S11" s="81">
        <v>2100</v>
      </c>
      <c r="T11" s="79" t="s">
        <v>228</v>
      </c>
    </row>
    <row r="12" spans="1:20" s="80" customFormat="1" ht="54.75" customHeight="1">
      <c r="A12" s="49" t="s">
        <v>43</v>
      </c>
      <c r="B12" s="47" t="s">
        <v>334</v>
      </c>
      <c r="C12" s="16" t="s">
        <v>373</v>
      </c>
      <c r="D12" s="16" t="s">
        <v>132</v>
      </c>
      <c r="E12" s="50" t="s">
        <v>135</v>
      </c>
      <c r="F12" s="13" t="s">
        <v>290</v>
      </c>
      <c r="G12" s="76"/>
      <c r="H12" s="77">
        <f>SUM(I12:M12)</f>
        <v>2000</v>
      </c>
      <c r="I12" s="54"/>
      <c r="J12" s="54">
        <v>1400</v>
      </c>
      <c r="K12" s="54"/>
      <c r="L12" s="54">
        <v>180</v>
      </c>
      <c r="M12" s="54">
        <v>420</v>
      </c>
      <c r="N12" s="78">
        <f>SUM(O12:S12)</f>
        <v>2000</v>
      </c>
      <c r="O12" s="54"/>
      <c r="P12" s="54">
        <v>1400</v>
      </c>
      <c r="Q12" s="54"/>
      <c r="R12" s="54">
        <v>180</v>
      </c>
      <c r="S12" s="54">
        <v>420</v>
      </c>
      <c r="T12" s="79" t="s">
        <v>228</v>
      </c>
    </row>
    <row r="13" spans="1:20" s="80" customFormat="1" ht="54.75" customHeight="1">
      <c r="A13" s="49" t="s">
        <v>64</v>
      </c>
      <c r="B13" s="47" t="s">
        <v>334</v>
      </c>
      <c r="C13" s="16" t="s">
        <v>373</v>
      </c>
      <c r="D13" s="16" t="s">
        <v>132</v>
      </c>
      <c r="E13" s="50" t="s">
        <v>562</v>
      </c>
      <c r="F13" s="13" t="s">
        <v>564</v>
      </c>
      <c r="G13" s="76"/>
      <c r="H13" s="77">
        <f t="shared" si="1"/>
        <v>150000</v>
      </c>
      <c r="I13" s="54"/>
      <c r="J13" s="87">
        <v>105000</v>
      </c>
      <c r="K13" s="87"/>
      <c r="L13" s="87">
        <v>13500</v>
      </c>
      <c r="M13" s="87">
        <v>31500</v>
      </c>
      <c r="N13" s="78">
        <f t="shared" si="2"/>
        <v>7500</v>
      </c>
      <c r="O13" s="54"/>
      <c r="P13" s="87">
        <v>5250</v>
      </c>
      <c r="Q13" s="87"/>
      <c r="R13" s="87">
        <v>675</v>
      </c>
      <c r="S13" s="87">
        <v>1575</v>
      </c>
      <c r="T13" s="88" t="s">
        <v>563</v>
      </c>
    </row>
    <row r="14" spans="1:20" s="80" customFormat="1" ht="54.75" customHeight="1">
      <c r="A14" s="49" t="s">
        <v>43</v>
      </c>
      <c r="B14" s="47" t="s">
        <v>334</v>
      </c>
      <c r="C14" s="16" t="s">
        <v>373</v>
      </c>
      <c r="D14" s="16" t="s">
        <v>136</v>
      </c>
      <c r="E14" s="50" t="s">
        <v>137</v>
      </c>
      <c r="F14" s="13" t="s">
        <v>138</v>
      </c>
      <c r="G14" s="76"/>
      <c r="H14" s="77">
        <f t="shared" si="1"/>
        <v>15000</v>
      </c>
      <c r="I14" s="54"/>
      <c r="J14" s="54">
        <v>10500</v>
      </c>
      <c r="K14" s="54"/>
      <c r="L14" s="54">
        <v>1350</v>
      </c>
      <c r="M14" s="54">
        <v>3150</v>
      </c>
      <c r="N14" s="78">
        <f t="shared" si="2"/>
        <v>15000</v>
      </c>
      <c r="O14" s="54"/>
      <c r="P14" s="54">
        <v>10500</v>
      </c>
      <c r="Q14" s="54"/>
      <c r="R14" s="54">
        <v>1350</v>
      </c>
      <c r="S14" s="54">
        <v>3150</v>
      </c>
      <c r="T14" s="79" t="s">
        <v>228</v>
      </c>
    </row>
    <row r="15" spans="1:20" s="80" customFormat="1" ht="54.75" customHeight="1">
      <c r="A15" s="49" t="s">
        <v>43</v>
      </c>
      <c r="B15" s="47" t="s">
        <v>334</v>
      </c>
      <c r="C15" s="16" t="s">
        <v>373</v>
      </c>
      <c r="D15" s="16" t="s">
        <v>136</v>
      </c>
      <c r="E15" s="50" t="s">
        <v>139</v>
      </c>
      <c r="F15" s="13" t="s">
        <v>291</v>
      </c>
      <c r="G15" s="76"/>
      <c r="H15" s="77">
        <f t="shared" si="1"/>
        <v>200000</v>
      </c>
      <c r="I15" s="54"/>
      <c r="J15" s="54">
        <v>140000</v>
      </c>
      <c r="K15" s="54"/>
      <c r="L15" s="54">
        <v>18000</v>
      </c>
      <c r="M15" s="54">
        <v>42000</v>
      </c>
      <c r="N15" s="78">
        <f t="shared" si="2"/>
        <v>200000</v>
      </c>
      <c r="O15" s="54"/>
      <c r="P15" s="54">
        <v>140000</v>
      </c>
      <c r="Q15" s="54"/>
      <c r="R15" s="54">
        <v>18000</v>
      </c>
      <c r="S15" s="54">
        <v>42000</v>
      </c>
      <c r="T15" s="79" t="s">
        <v>140</v>
      </c>
    </row>
    <row r="16" spans="1:20" s="80" customFormat="1" ht="54.75" customHeight="1">
      <c r="A16" s="49" t="s">
        <v>43</v>
      </c>
      <c r="B16" s="47" t="s">
        <v>334</v>
      </c>
      <c r="C16" s="16" t="s">
        <v>373</v>
      </c>
      <c r="D16" s="16" t="s">
        <v>136</v>
      </c>
      <c r="E16" s="50" t="s">
        <v>75</v>
      </c>
      <c r="F16" s="13" t="s">
        <v>292</v>
      </c>
      <c r="G16" s="76"/>
      <c r="H16" s="77">
        <f t="shared" si="1"/>
        <v>308000</v>
      </c>
      <c r="I16" s="54"/>
      <c r="J16" s="54">
        <v>215600</v>
      </c>
      <c r="K16" s="54"/>
      <c r="L16" s="54">
        <v>27720</v>
      </c>
      <c r="M16" s="54">
        <v>64680</v>
      </c>
      <c r="N16" s="78">
        <f t="shared" si="2"/>
        <v>308000</v>
      </c>
      <c r="O16" s="54"/>
      <c r="P16" s="54">
        <v>215600</v>
      </c>
      <c r="Q16" s="54"/>
      <c r="R16" s="54">
        <v>27720</v>
      </c>
      <c r="S16" s="54">
        <v>64680</v>
      </c>
      <c r="T16" s="79" t="s">
        <v>141</v>
      </c>
    </row>
    <row r="17" spans="1:20" s="80" customFormat="1" ht="54.75" customHeight="1">
      <c r="A17" s="133" t="s">
        <v>64</v>
      </c>
      <c r="B17" s="47" t="s">
        <v>334</v>
      </c>
      <c r="C17" s="16" t="s">
        <v>373</v>
      </c>
      <c r="D17" s="51" t="s">
        <v>132</v>
      </c>
      <c r="E17" s="82" t="s">
        <v>142</v>
      </c>
      <c r="F17" s="83" t="s">
        <v>293</v>
      </c>
      <c r="G17" s="76"/>
      <c r="H17" s="77">
        <f t="shared" si="1"/>
        <v>15000</v>
      </c>
      <c r="I17" s="54"/>
      <c r="J17" s="54">
        <v>10500</v>
      </c>
      <c r="K17" s="54"/>
      <c r="L17" s="54">
        <v>1350</v>
      </c>
      <c r="M17" s="54">
        <v>3150</v>
      </c>
      <c r="N17" s="78">
        <f t="shared" si="2"/>
        <v>15000</v>
      </c>
      <c r="O17" s="54"/>
      <c r="P17" s="54">
        <v>10500</v>
      </c>
      <c r="Q17" s="54"/>
      <c r="R17" s="54">
        <v>1350</v>
      </c>
      <c r="S17" s="54">
        <v>3150</v>
      </c>
      <c r="T17" s="79" t="s">
        <v>229</v>
      </c>
    </row>
    <row r="18" spans="1:20" s="80" customFormat="1" ht="54.75" customHeight="1">
      <c r="A18" s="49" t="s">
        <v>64</v>
      </c>
      <c r="B18" s="110" t="s">
        <v>144</v>
      </c>
      <c r="C18" s="16" t="s">
        <v>145</v>
      </c>
      <c r="D18" s="16" t="s">
        <v>146</v>
      </c>
      <c r="E18" s="50" t="s">
        <v>68</v>
      </c>
      <c r="F18" s="85" t="s">
        <v>147</v>
      </c>
      <c r="G18" s="76"/>
      <c r="H18" s="77">
        <f t="shared" si="1"/>
        <v>3041012</v>
      </c>
      <c r="I18" s="81"/>
      <c r="J18" s="81"/>
      <c r="K18" s="145">
        <v>1726000</v>
      </c>
      <c r="L18" s="81">
        <v>404000</v>
      </c>
      <c r="M18" s="81">
        <v>911012</v>
      </c>
      <c r="N18" s="78">
        <f t="shared" si="2"/>
        <v>1137626</v>
      </c>
      <c r="O18" s="81"/>
      <c r="P18" s="81"/>
      <c r="Q18" s="87">
        <v>645448</v>
      </c>
      <c r="R18" s="54">
        <v>151230</v>
      </c>
      <c r="S18" s="54">
        <v>340948</v>
      </c>
      <c r="T18" s="79" t="s">
        <v>149</v>
      </c>
    </row>
    <row r="19" spans="1:20" s="80" customFormat="1" ht="54.75" customHeight="1">
      <c r="A19" s="49" t="s">
        <v>43</v>
      </c>
      <c r="B19" s="110" t="s">
        <v>144</v>
      </c>
      <c r="C19" s="16" t="s">
        <v>145</v>
      </c>
      <c r="D19" s="16" t="s">
        <v>146</v>
      </c>
      <c r="E19" s="50" t="s">
        <v>60</v>
      </c>
      <c r="F19" s="85" t="s">
        <v>150</v>
      </c>
      <c r="G19" s="76"/>
      <c r="H19" s="77">
        <f t="shared" si="1"/>
        <v>10988</v>
      </c>
      <c r="I19" s="81"/>
      <c r="J19" s="81"/>
      <c r="K19" s="81"/>
      <c r="L19" s="81"/>
      <c r="M19" s="81">
        <v>10988</v>
      </c>
      <c r="N19" s="78">
        <f t="shared" si="2"/>
        <v>10988</v>
      </c>
      <c r="O19" s="81"/>
      <c r="P19" s="81"/>
      <c r="Q19" s="54"/>
      <c r="R19" s="54"/>
      <c r="S19" s="54">
        <v>10988</v>
      </c>
      <c r="T19" s="79" t="s">
        <v>148</v>
      </c>
    </row>
    <row r="20" spans="1:20" s="80" customFormat="1" ht="54.75" customHeight="1">
      <c r="A20" s="49" t="s">
        <v>64</v>
      </c>
      <c r="B20" s="91" t="s">
        <v>151</v>
      </c>
      <c r="C20" s="47" t="s">
        <v>152</v>
      </c>
      <c r="D20" s="47" t="s">
        <v>505</v>
      </c>
      <c r="E20" s="50" t="s">
        <v>68</v>
      </c>
      <c r="F20" s="13" t="s">
        <v>506</v>
      </c>
      <c r="G20" s="76"/>
      <c r="H20" s="77">
        <f t="shared" si="1"/>
        <v>470000</v>
      </c>
      <c r="I20" s="54">
        <v>200000</v>
      </c>
      <c r="J20" s="54"/>
      <c r="K20" s="54"/>
      <c r="L20" s="54">
        <v>60000</v>
      </c>
      <c r="M20" s="54">
        <v>210000</v>
      </c>
      <c r="N20" s="78">
        <f t="shared" si="2"/>
        <v>465723</v>
      </c>
      <c r="O20" s="54">
        <v>198212</v>
      </c>
      <c r="P20" s="54"/>
      <c r="Q20" s="54"/>
      <c r="R20" s="54">
        <v>59426</v>
      </c>
      <c r="S20" s="54">
        <v>208085</v>
      </c>
      <c r="T20" s="79" t="s">
        <v>153</v>
      </c>
    </row>
    <row r="21" spans="1:20" s="80" customFormat="1" ht="54.75" customHeight="1">
      <c r="A21" s="49" t="s">
        <v>64</v>
      </c>
      <c r="B21" s="110" t="s">
        <v>144</v>
      </c>
      <c r="C21" s="16" t="s">
        <v>372</v>
      </c>
      <c r="D21" s="16" t="s">
        <v>154</v>
      </c>
      <c r="E21" s="50" t="s">
        <v>68</v>
      </c>
      <c r="F21" s="13" t="s">
        <v>155</v>
      </c>
      <c r="G21" s="76"/>
      <c r="H21" s="77">
        <f t="shared" si="1"/>
        <v>198200</v>
      </c>
      <c r="I21" s="81">
        <v>120000</v>
      </c>
      <c r="J21" s="81"/>
      <c r="K21" s="81"/>
      <c r="L21" s="81">
        <v>9000</v>
      </c>
      <c r="M21" s="81">
        <v>69200</v>
      </c>
      <c r="N21" s="78">
        <f t="shared" si="2"/>
        <v>145059</v>
      </c>
      <c r="O21" s="81">
        <v>87900</v>
      </c>
      <c r="P21" s="84"/>
      <c r="Q21" s="81"/>
      <c r="R21" s="81">
        <v>6592</v>
      </c>
      <c r="S21" s="81">
        <v>50567</v>
      </c>
      <c r="T21" s="79" t="s">
        <v>220</v>
      </c>
    </row>
    <row r="22" spans="1:20" s="80" customFormat="1" ht="54.75" customHeight="1">
      <c r="A22" s="49" t="s">
        <v>64</v>
      </c>
      <c r="B22" s="110" t="s">
        <v>144</v>
      </c>
      <c r="C22" s="16" t="s">
        <v>372</v>
      </c>
      <c r="D22" s="16" t="s">
        <v>154</v>
      </c>
      <c r="E22" s="50" t="s">
        <v>103</v>
      </c>
      <c r="F22" s="13" t="s">
        <v>156</v>
      </c>
      <c r="G22" s="76"/>
      <c r="H22" s="77">
        <f t="shared" si="1"/>
        <v>1800</v>
      </c>
      <c r="I22" s="81"/>
      <c r="J22" s="81"/>
      <c r="K22" s="81"/>
      <c r="L22" s="81"/>
      <c r="M22" s="81">
        <v>1800</v>
      </c>
      <c r="N22" s="78">
        <f t="shared" si="2"/>
        <v>1440</v>
      </c>
      <c r="O22" s="81"/>
      <c r="P22" s="84"/>
      <c r="Q22" s="81"/>
      <c r="R22" s="81"/>
      <c r="S22" s="81">
        <v>1440</v>
      </c>
      <c r="T22" s="79" t="s">
        <v>220</v>
      </c>
    </row>
    <row r="23" spans="1:20" s="80" customFormat="1" ht="54.75" customHeight="1">
      <c r="A23" s="49" t="s">
        <v>64</v>
      </c>
      <c r="B23" s="110" t="s">
        <v>144</v>
      </c>
      <c r="C23" s="47" t="s">
        <v>157</v>
      </c>
      <c r="D23" s="47" t="s">
        <v>158</v>
      </c>
      <c r="E23" s="50" t="s">
        <v>68</v>
      </c>
      <c r="F23" s="85" t="s">
        <v>159</v>
      </c>
      <c r="G23" s="76"/>
      <c r="H23" s="77">
        <f t="shared" si="1"/>
        <v>675590</v>
      </c>
      <c r="I23" s="54"/>
      <c r="J23" s="54">
        <v>100000</v>
      </c>
      <c r="K23" s="54"/>
      <c r="L23" s="54">
        <v>30000</v>
      </c>
      <c r="M23" s="54">
        <v>545590</v>
      </c>
      <c r="N23" s="78">
        <f t="shared" si="2"/>
        <v>579914</v>
      </c>
      <c r="O23" s="54"/>
      <c r="P23" s="54">
        <v>72538</v>
      </c>
      <c r="Q23" s="54"/>
      <c r="R23" s="54">
        <v>21765</v>
      </c>
      <c r="S23" s="54">
        <v>485611</v>
      </c>
      <c r="T23" s="79" t="s">
        <v>222</v>
      </c>
    </row>
    <row r="24" spans="1:20" s="80" customFormat="1" ht="54.75" customHeight="1">
      <c r="A24" s="49" t="s">
        <v>43</v>
      </c>
      <c r="B24" s="110" t="s">
        <v>144</v>
      </c>
      <c r="C24" s="47" t="s">
        <v>157</v>
      </c>
      <c r="D24" s="47" t="s">
        <v>158</v>
      </c>
      <c r="E24" s="50" t="s">
        <v>103</v>
      </c>
      <c r="F24" s="13" t="s">
        <v>156</v>
      </c>
      <c r="G24" s="76"/>
      <c r="H24" s="77">
        <f t="shared" si="1"/>
        <v>4410</v>
      </c>
      <c r="I24" s="54"/>
      <c r="J24" s="54"/>
      <c r="K24" s="54"/>
      <c r="L24" s="54"/>
      <c r="M24" s="54">
        <v>4410</v>
      </c>
      <c r="N24" s="78">
        <f t="shared" si="2"/>
        <v>2004</v>
      </c>
      <c r="O24" s="54"/>
      <c r="P24" s="54"/>
      <c r="Q24" s="54"/>
      <c r="R24" s="54"/>
      <c r="S24" s="54">
        <v>2004</v>
      </c>
      <c r="T24" s="79" t="s">
        <v>220</v>
      </c>
    </row>
    <row r="25" spans="1:20" s="80" customFormat="1" ht="54.75" customHeight="1">
      <c r="A25" s="49" t="s">
        <v>64</v>
      </c>
      <c r="B25" s="110" t="s">
        <v>143</v>
      </c>
      <c r="C25" s="47" t="s">
        <v>157</v>
      </c>
      <c r="D25" s="47" t="s">
        <v>158</v>
      </c>
      <c r="E25" s="50" t="s">
        <v>142</v>
      </c>
      <c r="F25" s="13" t="s">
        <v>356</v>
      </c>
      <c r="G25" s="76"/>
      <c r="H25" s="77">
        <f t="shared" si="1"/>
        <v>20000</v>
      </c>
      <c r="I25" s="54"/>
      <c r="J25" s="54"/>
      <c r="K25" s="54"/>
      <c r="L25" s="54"/>
      <c r="M25" s="54">
        <v>20000</v>
      </c>
      <c r="N25" s="78">
        <f t="shared" si="2"/>
        <v>20000</v>
      </c>
      <c r="O25" s="54"/>
      <c r="P25" s="54"/>
      <c r="Q25" s="54"/>
      <c r="R25" s="54"/>
      <c r="S25" s="54">
        <v>20000</v>
      </c>
      <c r="T25" s="79" t="s">
        <v>230</v>
      </c>
    </row>
    <row r="26" spans="1:20" s="80" customFormat="1" ht="54.75" customHeight="1">
      <c r="A26" s="49" t="s">
        <v>64</v>
      </c>
      <c r="B26" s="110" t="s">
        <v>144</v>
      </c>
      <c r="C26" s="47" t="s">
        <v>157</v>
      </c>
      <c r="D26" s="47" t="s">
        <v>160</v>
      </c>
      <c r="E26" s="50" t="s">
        <v>68</v>
      </c>
      <c r="F26" s="85" t="s">
        <v>539</v>
      </c>
      <c r="G26" s="76"/>
      <c r="H26" s="77">
        <f t="shared" si="1"/>
        <v>320000</v>
      </c>
      <c r="I26" s="54"/>
      <c r="J26" s="54"/>
      <c r="K26" s="54"/>
      <c r="L26" s="54"/>
      <c r="M26" s="54">
        <v>320000</v>
      </c>
      <c r="N26" s="78">
        <f t="shared" si="2"/>
        <v>160000</v>
      </c>
      <c r="O26" s="54"/>
      <c r="P26" s="54"/>
      <c r="Q26" s="54"/>
      <c r="R26" s="54"/>
      <c r="S26" s="54">
        <v>160000</v>
      </c>
      <c r="T26" s="79" t="s">
        <v>230</v>
      </c>
    </row>
    <row r="27" spans="1:20" s="80" customFormat="1" ht="54.75" customHeight="1">
      <c r="A27" s="49" t="s">
        <v>64</v>
      </c>
      <c r="B27" s="110" t="s">
        <v>143</v>
      </c>
      <c r="C27" s="47" t="s">
        <v>372</v>
      </c>
      <c r="D27" s="47" t="s">
        <v>294</v>
      </c>
      <c r="E27" s="50" t="s">
        <v>68</v>
      </c>
      <c r="F27" s="13" t="s">
        <v>357</v>
      </c>
      <c r="G27" s="76"/>
      <c r="H27" s="77">
        <f t="shared" si="1"/>
        <v>600000</v>
      </c>
      <c r="I27" s="54"/>
      <c r="J27" s="54"/>
      <c r="K27" s="54"/>
      <c r="L27" s="54"/>
      <c r="M27" s="54">
        <v>600000</v>
      </c>
      <c r="N27" s="78">
        <f t="shared" si="2"/>
        <v>600000</v>
      </c>
      <c r="O27" s="54"/>
      <c r="P27" s="54"/>
      <c r="Q27" s="54"/>
      <c r="R27" s="54"/>
      <c r="S27" s="54">
        <v>600000</v>
      </c>
      <c r="T27" s="79" t="s">
        <v>427</v>
      </c>
    </row>
    <row r="28" spans="1:20" s="80" customFormat="1" ht="54.75" customHeight="1">
      <c r="A28" s="49" t="s">
        <v>124</v>
      </c>
      <c r="B28" s="16" t="s">
        <v>335</v>
      </c>
      <c r="C28" s="16" t="s">
        <v>295</v>
      </c>
      <c r="D28" s="16" t="s">
        <v>125</v>
      </c>
      <c r="E28" s="50" t="s">
        <v>63</v>
      </c>
      <c r="F28" s="13" t="s">
        <v>538</v>
      </c>
      <c r="G28" s="90"/>
      <c r="H28" s="77">
        <f t="shared" si="1"/>
        <v>20000</v>
      </c>
      <c r="I28" s="81"/>
      <c r="J28" s="81"/>
      <c r="K28" s="81"/>
      <c r="L28" s="81"/>
      <c r="M28" s="81">
        <v>20000</v>
      </c>
      <c r="N28" s="78">
        <f t="shared" si="2"/>
        <v>20000</v>
      </c>
      <c r="O28" s="81"/>
      <c r="P28" s="81"/>
      <c r="Q28" s="81"/>
      <c r="R28" s="81"/>
      <c r="S28" s="81">
        <v>20000</v>
      </c>
      <c r="T28" s="79" t="s">
        <v>507</v>
      </c>
    </row>
    <row r="29" spans="1:20" s="80" customFormat="1" ht="54.75" customHeight="1">
      <c r="A29" s="49" t="s">
        <v>43</v>
      </c>
      <c r="B29" s="47" t="s">
        <v>455</v>
      </c>
      <c r="C29" s="47" t="s">
        <v>126</v>
      </c>
      <c r="D29" s="58" t="s">
        <v>520</v>
      </c>
      <c r="E29" s="52" t="s">
        <v>75</v>
      </c>
      <c r="F29" s="85" t="s">
        <v>532</v>
      </c>
      <c r="G29" s="76"/>
      <c r="H29" s="77">
        <f t="shared" si="1"/>
        <v>651000</v>
      </c>
      <c r="I29" s="54">
        <v>520800</v>
      </c>
      <c r="J29" s="54"/>
      <c r="K29" s="54"/>
      <c r="L29" s="54">
        <v>130200</v>
      </c>
      <c r="M29" s="54"/>
      <c r="N29" s="78">
        <f t="shared" si="2"/>
        <v>651000</v>
      </c>
      <c r="O29" s="54">
        <v>520800</v>
      </c>
      <c r="P29" s="54"/>
      <c r="Q29" s="54"/>
      <c r="R29" s="54">
        <v>130200</v>
      </c>
      <c r="S29" s="54"/>
      <c r="T29" s="79" t="s">
        <v>445</v>
      </c>
    </row>
    <row r="30" spans="1:20" s="80" customFormat="1" ht="54.75" customHeight="1">
      <c r="A30" s="49" t="s">
        <v>43</v>
      </c>
      <c r="B30" s="47" t="s">
        <v>455</v>
      </c>
      <c r="C30" s="47" t="s">
        <v>126</v>
      </c>
      <c r="D30" s="58" t="s">
        <v>520</v>
      </c>
      <c r="E30" s="52" t="s">
        <v>75</v>
      </c>
      <c r="F30" s="85" t="s">
        <v>533</v>
      </c>
      <c r="G30" s="76"/>
      <c r="H30" s="77">
        <f t="shared" si="1"/>
        <v>61380</v>
      </c>
      <c r="I30" s="54">
        <v>30690</v>
      </c>
      <c r="J30" s="54"/>
      <c r="K30" s="54"/>
      <c r="L30" s="54">
        <v>30690</v>
      </c>
      <c r="M30" s="54"/>
      <c r="N30" s="78">
        <f t="shared" si="2"/>
        <v>61380</v>
      </c>
      <c r="O30" s="54">
        <v>30690</v>
      </c>
      <c r="P30" s="54"/>
      <c r="Q30" s="54"/>
      <c r="R30" s="54">
        <v>30690</v>
      </c>
      <c r="S30" s="54"/>
      <c r="T30" s="79" t="s">
        <v>445</v>
      </c>
    </row>
    <row r="31" spans="1:20" s="80" customFormat="1" ht="54.75" customHeight="1">
      <c r="A31" s="49" t="s">
        <v>43</v>
      </c>
      <c r="B31" s="16" t="s">
        <v>455</v>
      </c>
      <c r="C31" s="16" t="s">
        <v>454</v>
      </c>
      <c r="D31" s="130" t="s">
        <v>209</v>
      </c>
      <c r="E31" s="52" t="s">
        <v>210</v>
      </c>
      <c r="F31" s="85" t="s">
        <v>530</v>
      </c>
      <c r="G31" s="90"/>
      <c r="H31" s="77">
        <f t="shared" si="1"/>
        <v>69000</v>
      </c>
      <c r="I31" s="81"/>
      <c r="J31" s="81"/>
      <c r="K31" s="81"/>
      <c r="L31" s="81">
        <v>34500</v>
      </c>
      <c r="M31" s="81">
        <v>34500</v>
      </c>
      <c r="N31" s="78">
        <f t="shared" si="2"/>
        <v>69000</v>
      </c>
      <c r="O31" s="81"/>
      <c r="P31" s="81"/>
      <c r="Q31" s="81"/>
      <c r="R31" s="81">
        <v>34500</v>
      </c>
      <c r="S31" s="81">
        <v>34500</v>
      </c>
      <c r="T31" s="79" t="s">
        <v>508</v>
      </c>
    </row>
    <row r="32" spans="1:20" s="80" customFormat="1" ht="54.75" customHeight="1">
      <c r="A32" s="49" t="s">
        <v>64</v>
      </c>
      <c r="B32" s="16" t="s">
        <v>455</v>
      </c>
      <c r="C32" s="16" t="s">
        <v>454</v>
      </c>
      <c r="D32" s="130" t="s">
        <v>209</v>
      </c>
      <c r="E32" s="52" t="s">
        <v>529</v>
      </c>
      <c r="F32" s="85" t="s">
        <v>531</v>
      </c>
      <c r="G32" s="90"/>
      <c r="H32" s="77">
        <f t="shared" si="1"/>
        <v>50000</v>
      </c>
      <c r="I32" s="81"/>
      <c r="J32" s="81"/>
      <c r="K32" s="81"/>
      <c r="L32" s="81">
        <v>25000</v>
      </c>
      <c r="M32" s="81">
        <v>25000</v>
      </c>
      <c r="N32" s="78">
        <f t="shared" si="2"/>
        <v>50000</v>
      </c>
      <c r="O32" s="81"/>
      <c r="P32" s="81"/>
      <c r="Q32" s="81"/>
      <c r="R32" s="81">
        <v>25000</v>
      </c>
      <c r="S32" s="81">
        <v>25000</v>
      </c>
      <c r="T32" s="79" t="s">
        <v>508</v>
      </c>
    </row>
    <row r="33" spans="1:20" s="80" customFormat="1" ht="54.75" customHeight="1">
      <c r="A33" s="49" t="s">
        <v>46</v>
      </c>
      <c r="B33" s="16" t="s">
        <v>127</v>
      </c>
      <c r="C33" s="16" t="s">
        <v>297</v>
      </c>
      <c r="D33" s="16" t="s">
        <v>128</v>
      </c>
      <c r="E33" s="50" t="s">
        <v>81</v>
      </c>
      <c r="F33" s="13" t="s">
        <v>535</v>
      </c>
      <c r="G33" s="76"/>
      <c r="H33" s="77">
        <f t="shared" si="1"/>
        <v>60000</v>
      </c>
      <c r="I33" s="81"/>
      <c r="J33" s="81"/>
      <c r="K33" s="81"/>
      <c r="L33" s="81">
        <v>30000</v>
      </c>
      <c r="M33" s="81">
        <v>30000</v>
      </c>
      <c r="N33" s="78">
        <f t="shared" si="2"/>
        <v>52575</v>
      </c>
      <c r="O33" s="81"/>
      <c r="P33" s="81"/>
      <c r="Q33" s="81"/>
      <c r="R33" s="81">
        <v>26288</v>
      </c>
      <c r="S33" s="81">
        <v>26287</v>
      </c>
      <c r="T33" s="79" t="s">
        <v>231</v>
      </c>
    </row>
    <row r="34" spans="1:20" s="80" customFormat="1" ht="54.75" customHeight="1">
      <c r="A34" s="49" t="s">
        <v>46</v>
      </c>
      <c r="B34" s="16" t="s">
        <v>127</v>
      </c>
      <c r="C34" s="16" t="s">
        <v>297</v>
      </c>
      <c r="D34" s="16" t="s">
        <v>128</v>
      </c>
      <c r="E34" s="50" t="s">
        <v>49</v>
      </c>
      <c r="F34" s="13" t="s">
        <v>536</v>
      </c>
      <c r="G34" s="76"/>
      <c r="H34" s="77">
        <f t="shared" si="1"/>
        <v>933700</v>
      </c>
      <c r="I34" s="81"/>
      <c r="J34" s="81"/>
      <c r="K34" s="81"/>
      <c r="L34" s="54">
        <v>466850</v>
      </c>
      <c r="M34" s="54">
        <v>466850</v>
      </c>
      <c r="N34" s="78">
        <f t="shared" si="2"/>
        <v>891119</v>
      </c>
      <c r="O34" s="81"/>
      <c r="P34" s="81"/>
      <c r="Q34" s="81"/>
      <c r="R34" s="54">
        <v>445560</v>
      </c>
      <c r="S34" s="54">
        <v>445559</v>
      </c>
      <c r="T34" s="79" t="s">
        <v>231</v>
      </c>
    </row>
    <row r="35" spans="1:20" s="80" customFormat="1" ht="54.75" customHeight="1">
      <c r="A35" s="49" t="s">
        <v>46</v>
      </c>
      <c r="B35" s="16" t="s">
        <v>127</v>
      </c>
      <c r="C35" s="16" t="s">
        <v>297</v>
      </c>
      <c r="D35" s="16" t="s">
        <v>128</v>
      </c>
      <c r="E35" s="50" t="s">
        <v>54</v>
      </c>
      <c r="F35" s="13" t="s">
        <v>537</v>
      </c>
      <c r="G35" s="76"/>
      <c r="H35" s="77">
        <f t="shared" si="1"/>
        <v>6300</v>
      </c>
      <c r="I35" s="81"/>
      <c r="J35" s="81"/>
      <c r="K35" s="81"/>
      <c r="L35" s="54">
        <v>3150</v>
      </c>
      <c r="M35" s="54">
        <v>3150</v>
      </c>
      <c r="N35" s="78">
        <f t="shared" si="2"/>
        <v>6300</v>
      </c>
      <c r="O35" s="81"/>
      <c r="P35" s="81"/>
      <c r="Q35" s="81"/>
      <c r="R35" s="54">
        <v>3150</v>
      </c>
      <c r="S35" s="54">
        <v>3150</v>
      </c>
      <c r="T35" s="79" t="s">
        <v>232</v>
      </c>
    </row>
    <row r="36" spans="1:20" s="80" customFormat="1" ht="54.75" customHeight="1">
      <c r="A36" s="49" t="s">
        <v>46</v>
      </c>
      <c r="B36" s="47" t="s">
        <v>129</v>
      </c>
      <c r="C36" s="47" t="s">
        <v>337</v>
      </c>
      <c r="D36" s="47" t="s">
        <v>130</v>
      </c>
      <c r="E36" s="50" t="s">
        <v>49</v>
      </c>
      <c r="F36" s="13" t="s">
        <v>534</v>
      </c>
      <c r="G36" s="76"/>
      <c r="H36" s="77">
        <f t="shared" si="1"/>
        <v>300000</v>
      </c>
      <c r="I36" s="81"/>
      <c r="J36" s="81"/>
      <c r="K36" s="81"/>
      <c r="L36" s="81">
        <v>300000</v>
      </c>
      <c r="M36" s="81"/>
      <c r="N36" s="78">
        <f t="shared" si="2"/>
        <v>300000</v>
      </c>
      <c r="O36" s="81"/>
      <c r="P36" s="81"/>
      <c r="Q36" s="81"/>
      <c r="R36" s="81">
        <v>300000</v>
      </c>
      <c r="S36" s="81"/>
      <c r="T36" s="79" t="s">
        <v>131</v>
      </c>
    </row>
    <row r="37" spans="1:20" s="80" customFormat="1" ht="52.5" customHeight="1">
      <c r="A37" s="49" t="s">
        <v>64</v>
      </c>
      <c r="B37" s="16" t="s">
        <v>99</v>
      </c>
      <c r="C37" s="16" t="s">
        <v>336</v>
      </c>
      <c r="D37" s="16" t="s">
        <v>100</v>
      </c>
      <c r="E37" s="50" t="s">
        <v>75</v>
      </c>
      <c r="F37" s="13" t="s">
        <v>298</v>
      </c>
      <c r="G37" s="90"/>
      <c r="H37" s="77">
        <f t="shared" si="1"/>
        <v>20000</v>
      </c>
      <c r="I37" s="81">
        <v>10000</v>
      </c>
      <c r="J37" s="81"/>
      <c r="K37" s="81"/>
      <c r="L37" s="81"/>
      <c r="M37" s="81">
        <v>10000</v>
      </c>
      <c r="N37" s="78">
        <f t="shared" si="2"/>
        <v>20000</v>
      </c>
      <c r="O37" s="81">
        <v>10000</v>
      </c>
      <c r="P37" s="81"/>
      <c r="Q37" s="81"/>
      <c r="R37" s="81"/>
      <c r="S37" s="81">
        <v>10000</v>
      </c>
      <c r="T37" s="79" t="s">
        <v>233</v>
      </c>
    </row>
    <row r="38" spans="1:20" s="80" customFormat="1" ht="52.5" customHeight="1">
      <c r="A38" s="49" t="s">
        <v>64</v>
      </c>
      <c r="B38" s="47" t="s">
        <v>101</v>
      </c>
      <c r="C38" s="47" t="s">
        <v>338</v>
      </c>
      <c r="D38" s="47" t="s">
        <v>374</v>
      </c>
      <c r="E38" s="50" t="s">
        <v>68</v>
      </c>
      <c r="F38" s="13" t="s">
        <v>299</v>
      </c>
      <c r="G38" s="76"/>
      <c r="H38" s="77">
        <f t="shared" si="1"/>
        <v>1492164</v>
      </c>
      <c r="I38" s="54">
        <v>79000</v>
      </c>
      <c r="J38" s="54"/>
      <c r="K38" s="54"/>
      <c r="L38" s="54"/>
      <c r="M38" s="54">
        <v>1413164</v>
      </c>
      <c r="N38" s="78">
        <f t="shared" si="2"/>
        <v>1310534</v>
      </c>
      <c r="O38" s="54"/>
      <c r="P38" s="54"/>
      <c r="Q38" s="54"/>
      <c r="R38" s="54"/>
      <c r="S38" s="54">
        <v>1310534</v>
      </c>
      <c r="T38" s="79" t="s">
        <v>234</v>
      </c>
    </row>
    <row r="39" spans="1:20" s="80" customFormat="1" ht="52.5" customHeight="1">
      <c r="A39" s="49" t="s">
        <v>64</v>
      </c>
      <c r="B39" s="47" t="s">
        <v>101</v>
      </c>
      <c r="C39" s="47" t="s">
        <v>102</v>
      </c>
      <c r="D39" s="47" t="s">
        <v>374</v>
      </c>
      <c r="E39" s="50" t="s">
        <v>103</v>
      </c>
      <c r="F39" s="13" t="s">
        <v>300</v>
      </c>
      <c r="G39" s="76"/>
      <c r="H39" s="77">
        <f t="shared" si="1"/>
        <v>7675</v>
      </c>
      <c r="I39" s="54"/>
      <c r="J39" s="54"/>
      <c r="K39" s="54"/>
      <c r="L39" s="54"/>
      <c r="M39" s="54">
        <v>7675</v>
      </c>
      <c r="N39" s="78">
        <f t="shared" si="2"/>
        <v>7675</v>
      </c>
      <c r="O39" s="54"/>
      <c r="P39" s="54"/>
      <c r="Q39" s="54"/>
      <c r="R39" s="54"/>
      <c r="S39" s="54">
        <v>7675</v>
      </c>
      <c r="T39" s="79" t="s">
        <v>235</v>
      </c>
    </row>
    <row r="40" spans="1:20" s="80" customFormat="1" ht="52.5" customHeight="1">
      <c r="A40" s="49" t="s">
        <v>62</v>
      </c>
      <c r="B40" s="16" t="s">
        <v>238</v>
      </c>
      <c r="C40" s="16" t="s">
        <v>66</v>
      </c>
      <c r="D40" s="16" t="s">
        <v>447</v>
      </c>
      <c r="E40" s="50" t="s">
        <v>239</v>
      </c>
      <c r="F40" s="85" t="s">
        <v>449</v>
      </c>
      <c r="G40" s="90"/>
      <c r="H40" s="77">
        <f t="shared" si="1"/>
        <v>50000</v>
      </c>
      <c r="I40" s="81"/>
      <c r="J40" s="81"/>
      <c r="K40" s="81"/>
      <c r="L40" s="81"/>
      <c r="M40" s="81">
        <v>50000</v>
      </c>
      <c r="N40" s="78">
        <f t="shared" si="2"/>
        <v>50000</v>
      </c>
      <c r="O40" s="81"/>
      <c r="P40" s="81"/>
      <c r="Q40" s="81"/>
      <c r="R40" s="81"/>
      <c r="S40" s="81">
        <v>50000</v>
      </c>
      <c r="T40" s="79" t="s">
        <v>410</v>
      </c>
    </row>
    <row r="41" spans="1:20" s="80" customFormat="1" ht="52.5" customHeight="1">
      <c r="A41" s="129" t="s">
        <v>64</v>
      </c>
      <c r="B41" s="130" t="s">
        <v>65</v>
      </c>
      <c r="C41" s="130" t="s">
        <v>66</v>
      </c>
      <c r="D41" s="130" t="s">
        <v>67</v>
      </c>
      <c r="E41" s="52" t="s">
        <v>68</v>
      </c>
      <c r="F41" s="85" t="s">
        <v>448</v>
      </c>
      <c r="G41" s="90"/>
      <c r="H41" s="77">
        <f t="shared" si="1"/>
        <v>1970000</v>
      </c>
      <c r="I41" s="81"/>
      <c r="J41" s="81"/>
      <c r="K41" s="81"/>
      <c r="L41" s="81"/>
      <c r="M41" s="81">
        <v>1970000</v>
      </c>
      <c r="N41" s="78">
        <f t="shared" si="2"/>
        <v>1595305</v>
      </c>
      <c r="O41" s="81"/>
      <c r="P41" s="81"/>
      <c r="Q41" s="81"/>
      <c r="R41" s="81"/>
      <c r="S41" s="81">
        <v>1595305</v>
      </c>
      <c r="T41" s="79" t="s">
        <v>410</v>
      </c>
    </row>
    <row r="42" spans="1:20" s="80" customFormat="1" ht="52.5" customHeight="1">
      <c r="A42" s="49" t="s">
        <v>256</v>
      </c>
      <c r="B42" s="47" t="s">
        <v>257</v>
      </c>
      <c r="C42" s="47" t="s">
        <v>375</v>
      </c>
      <c r="D42" s="47" t="s">
        <v>259</v>
      </c>
      <c r="E42" s="50" t="s">
        <v>45</v>
      </c>
      <c r="F42" s="13" t="s">
        <v>260</v>
      </c>
      <c r="G42" s="76"/>
      <c r="H42" s="77">
        <f t="shared" si="1"/>
        <v>2092440</v>
      </c>
      <c r="I42" s="54"/>
      <c r="J42" s="54"/>
      <c r="K42" s="54"/>
      <c r="L42" s="54">
        <v>1000000</v>
      </c>
      <c r="M42" s="54">
        <v>1092440</v>
      </c>
      <c r="N42" s="78">
        <f t="shared" si="2"/>
        <v>1812531</v>
      </c>
      <c r="O42" s="54"/>
      <c r="P42" s="54"/>
      <c r="Q42" s="54"/>
      <c r="R42" s="87">
        <v>938793</v>
      </c>
      <c r="S42" s="87">
        <v>873738</v>
      </c>
      <c r="T42" s="79" t="s">
        <v>428</v>
      </c>
    </row>
    <row r="43" spans="1:20" s="80" customFormat="1" ht="52.5" customHeight="1">
      <c r="A43" s="49" t="s">
        <v>43</v>
      </c>
      <c r="B43" s="47" t="s">
        <v>257</v>
      </c>
      <c r="C43" s="47" t="s">
        <v>375</v>
      </c>
      <c r="D43" s="47" t="s">
        <v>258</v>
      </c>
      <c r="E43" s="50" t="s">
        <v>103</v>
      </c>
      <c r="F43" s="13" t="s">
        <v>457</v>
      </c>
      <c r="G43" s="76"/>
      <c r="H43" s="77">
        <f t="shared" si="1"/>
        <v>7560</v>
      </c>
      <c r="I43" s="54"/>
      <c r="J43" s="54"/>
      <c r="K43" s="54"/>
      <c r="L43" s="54"/>
      <c r="M43" s="54">
        <v>7560</v>
      </c>
      <c r="N43" s="78">
        <f t="shared" si="2"/>
        <v>6350</v>
      </c>
      <c r="O43" s="54"/>
      <c r="P43" s="54"/>
      <c r="Q43" s="54"/>
      <c r="R43" s="87"/>
      <c r="S43" s="87">
        <v>6350</v>
      </c>
      <c r="T43" s="79" t="s">
        <v>428</v>
      </c>
    </row>
    <row r="44" spans="1:20" s="80" customFormat="1" ht="52.5" customHeight="1">
      <c r="A44" s="49" t="s">
        <v>43</v>
      </c>
      <c r="B44" s="47" t="s">
        <v>257</v>
      </c>
      <c r="C44" s="47" t="s">
        <v>375</v>
      </c>
      <c r="D44" s="47" t="s">
        <v>261</v>
      </c>
      <c r="E44" s="50" t="s">
        <v>45</v>
      </c>
      <c r="F44" s="13" t="s">
        <v>161</v>
      </c>
      <c r="G44" s="76"/>
      <c r="H44" s="77">
        <f t="shared" si="1"/>
        <v>1792080</v>
      </c>
      <c r="I44" s="54"/>
      <c r="J44" s="54">
        <v>700000</v>
      </c>
      <c r="K44" s="54"/>
      <c r="L44" s="54"/>
      <c r="M44" s="54">
        <v>1092080</v>
      </c>
      <c r="N44" s="78">
        <f t="shared" si="2"/>
        <v>1789814</v>
      </c>
      <c r="O44" s="54"/>
      <c r="P44" s="54">
        <v>697734</v>
      </c>
      <c r="Q44" s="54"/>
      <c r="R44" s="54"/>
      <c r="S44" s="54">
        <v>1092080</v>
      </c>
      <c r="T44" s="79" t="s">
        <v>411</v>
      </c>
    </row>
    <row r="45" spans="1:20" s="80" customFormat="1" ht="52.5" customHeight="1">
      <c r="A45" s="49" t="s">
        <v>256</v>
      </c>
      <c r="B45" s="47" t="s">
        <v>257</v>
      </c>
      <c r="C45" s="47" t="s">
        <v>375</v>
      </c>
      <c r="D45" s="47" t="s">
        <v>262</v>
      </c>
      <c r="E45" s="50" t="s">
        <v>103</v>
      </c>
      <c r="F45" s="13" t="s">
        <v>458</v>
      </c>
      <c r="G45" s="76"/>
      <c r="H45" s="77">
        <f t="shared" si="1"/>
        <v>7920</v>
      </c>
      <c r="I45" s="54"/>
      <c r="J45" s="54"/>
      <c r="K45" s="54"/>
      <c r="L45" s="54"/>
      <c r="M45" s="54">
        <v>7920</v>
      </c>
      <c r="N45" s="78">
        <f t="shared" si="2"/>
        <v>7560</v>
      </c>
      <c r="O45" s="54"/>
      <c r="P45" s="54"/>
      <c r="Q45" s="54"/>
      <c r="R45" s="54"/>
      <c r="S45" s="54">
        <v>7560</v>
      </c>
      <c r="T45" s="79" t="s">
        <v>411</v>
      </c>
    </row>
    <row r="46" spans="1:20" s="80" customFormat="1" ht="52.5" customHeight="1">
      <c r="A46" s="49" t="s">
        <v>43</v>
      </c>
      <c r="B46" s="47" t="s">
        <v>257</v>
      </c>
      <c r="C46" s="47" t="s">
        <v>375</v>
      </c>
      <c r="D46" s="47" t="s">
        <v>263</v>
      </c>
      <c r="E46" s="50" t="s">
        <v>45</v>
      </c>
      <c r="F46" s="13" t="s">
        <v>459</v>
      </c>
      <c r="G46" s="76"/>
      <c r="H46" s="77">
        <f t="shared" si="1"/>
        <v>970000</v>
      </c>
      <c r="I46" s="54">
        <v>400000</v>
      </c>
      <c r="J46" s="54"/>
      <c r="K46" s="54"/>
      <c r="L46" s="54"/>
      <c r="M46" s="54">
        <v>570000</v>
      </c>
      <c r="N46" s="78">
        <f t="shared" si="2"/>
        <v>970000</v>
      </c>
      <c r="O46" s="54">
        <v>400000</v>
      </c>
      <c r="P46" s="54"/>
      <c r="Q46" s="54"/>
      <c r="R46" s="54"/>
      <c r="S46" s="54">
        <v>570000</v>
      </c>
      <c r="T46" s="79" t="s">
        <v>411</v>
      </c>
    </row>
    <row r="47" spans="1:20" s="80" customFormat="1" ht="52.5" customHeight="1">
      <c r="A47" s="49" t="s">
        <v>43</v>
      </c>
      <c r="B47" s="47" t="s">
        <v>257</v>
      </c>
      <c r="C47" s="47" t="s">
        <v>375</v>
      </c>
      <c r="D47" s="47" t="s">
        <v>263</v>
      </c>
      <c r="E47" s="50" t="s">
        <v>264</v>
      </c>
      <c r="F47" s="13" t="s">
        <v>509</v>
      </c>
      <c r="G47" s="76"/>
      <c r="H47" s="77">
        <f t="shared" si="1"/>
        <v>30000</v>
      </c>
      <c r="I47" s="54"/>
      <c r="J47" s="54"/>
      <c r="K47" s="54"/>
      <c r="L47" s="54"/>
      <c r="M47" s="54">
        <v>30000</v>
      </c>
      <c r="N47" s="78">
        <f t="shared" si="2"/>
        <v>30000</v>
      </c>
      <c r="O47" s="54"/>
      <c r="P47" s="54"/>
      <c r="Q47" s="54"/>
      <c r="R47" s="54"/>
      <c r="S47" s="54">
        <v>30000</v>
      </c>
      <c r="T47" s="79" t="s">
        <v>411</v>
      </c>
    </row>
    <row r="48" spans="1:20" s="80" customFormat="1" ht="52.5" customHeight="1">
      <c r="A48" s="49" t="s">
        <v>43</v>
      </c>
      <c r="B48" s="47" t="s">
        <v>257</v>
      </c>
      <c r="C48" s="47" t="s">
        <v>375</v>
      </c>
      <c r="D48" s="47" t="s">
        <v>393</v>
      </c>
      <c r="E48" s="99" t="s">
        <v>49</v>
      </c>
      <c r="F48" s="115" t="s">
        <v>394</v>
      </c>
      <c r="G48" s="76"/>
      <c r="H48" s="77">
        <f t="shared" si="1"/>
        <v>350000</v>
      </c>
      <c r="I48" s="101"/>
      <c r="J48" s="101"/>
      <c r="K48" s="101"/>
      <c r="L48" s="101">
        <v>200000</v>
      </c>
      <c r="M48" s="101">
        <v>150000</v>
      </c>
      <c r="N48" s="78">
        <f t="shared" si="2"/>
        <v>350000</v>
      </c>
      <c r="O48" s="101"/>
      <c r="P48" s="101"/>
      <c r="Q48" s="101"/>
      <c r="R48" s="114">
        <v>200000</v>
      </c>
      <c r="S48" s="114">
        <v>150000</v>
      </c>
      <c r="T48" s="79" t="s">
        <v>412</v>
      </c>
    </row>
    <row r="49" spans="1:20" s="80" customFormat="1" ht="52.5" customHeight="1">
      <c r="A49" s="49" t="s">
        <v>46</v>
      </c>
      <c r="B49" s="47" t="s">
        <v>162</v>
      </c>
      <c r="C49" s="91" t="s">
        <v>163</v>
      </c>
      <c r="D49" s="47" t="s">
        <v>164</v>
      </c>
      <c r="E49" s="50" t="s">
        <v>49</v>
      </c>
      <c r="F49" s="13" t="s">
        <v>165</v>
      </c>
      <c r="G49" s="76"/>
      <c r="H49" s="77">
        <f t="shared" si="1"/>
        <v>400000</v>
      </c>
      <c r="I49" s="54"/>
      <c r="J49" s="54"/>
      <c r="K49" s="54"/>
      <c r="L49" s="54"/>
      <c r="M49" s="54">
        <v>400000</v>
      </c>
      <c r="N49" s="78">
        <f t="shared" si="2"/>
        <v>369760</v>
      </c>
      <c r="O49" s="54"/>
      <c r="P49" s="54"/>
      <c r="Q49" s="54"/>
      <c r="R49" s="54"/>
      <c r="S49" s="54">
        <v>369760</v>
      </c>
      <c r="T49" s="79" t="s">
        <v>413</v>
      </c>
    </row>
    <row r="50" spans="1:20" s="80" customFormat="1" ht="49.5" customHeight="1">
      <c r="A50" s="49" t="s">
        <v>46</v>
      </c>
      <c r="B50" s="47" t="s">
        <v>162</v>
      </c>
      <c r="C50" s="91" t="s">
        <v>163</v>
      </c>
      <c r="D50" s="47" t="s">
        <v>395</v>
      </c>
      <c r="E50" s="50" t="s">
        <v>49</v>
      </c>
      <c r="F50" s="13" t="s">
        <v>166</v>
      </c>
      <c r="G50" s="76"/>
      <c r="H50" s="77">
        <f t="shared" si="1"/>
        <v>450000</v>
      </c>
      <c r="I50" s="54"/>
      <c r="J50" s="54"/>
      <c r="K50" s="54"/>
      <c r="L50" s="54"/>
      <c r="M50" s="54">
        <v>450000</v>
      </c>
      <c r="N50" s="78">
        <f t="shared" si="2"/>
        <v>431510</v>
      </c>
      <c r="O50" s="54"/>
      <c r="P50" s="54"/>
      <c r="Q50" s="54"/>
      <c r="R50" s="54"/>
      <c r="S50" s="54">
        <v>431510</v>
      </c>
      <c r="T50" s="79" t="s">
        <v>413</v>
      </c>
    </row>
    <row r="51" spans="1:20" s="80" customFormat="1" ht="49.5" customHeight="1">
      <c r="A51" s="49" t="s">
        <v>46</v>
      </c>
      <c r="B51" s="47" t="s">
        <v>162</v>
      </c>
      <c r="C51" s="91" t="s">
        <v>301</v>
      </c>
      <c r="D51" s="47" t="s">
        <v>167</v>
      </c>
      <c r="E51" s="50" t="s">
        <v>49</v>
      </c>
      <c r="F51" s="13" t="s">
        <v>168</v>
      </c>
      <c r="G51" s="76"/>
      <c r="H51" s="77">
        <f t="shared" si="1"/>
        <v>100000</v>
      </c>
      <c r="I51" s="54">
        <v>30000</v>
      </c>
      <c r="J51" s="54"/>
      <c r="K51" s="54"/>
      <c r="L51" s="54">
        <v>24500</v>
      </c>
      <c r="M51" s="54">
        <v>45500</v>
      </c>
      <c r="N51" s="78">
        <f t="shared" si="2"/>
        <v>100000</v>
      </c>
      <c r="O51" s="54">
        <v>30000</v>
      </c>
      <c r="P51" s="54"/>
      <c r="Q51" s="54"/>
      <c r="R51" s="54">
        <v>24500</v>
      </c>
      <c r="S51" s="54">
        <v>45500</v>
      </c>
      <c r="T51" s="79" t="s">
        <v>414</v>
      </c>
    </row>
    <row r="52" spans="1:20" s="80" customFormat="1" ht="49.5" customHeight="1">
      <c r="A52" s="49" t="s">
        <v>46</v>
      </c>
      <c r="B52" s="47" t="s">
        <v>162</v>
      </c>
      <c r="C52" s="91" t="s">
        <v>301</v>
      </c>
      <c r="D52" s="47" t="s">
        <v>167</v>
      </c>
      <c r="E52" s="50" t="s">
        <v>49</v>
      </c>
      <c r="F52" s="13" t="s">
        <v>169</v>
      </c>
      <c r="G52" s="76"/>
      <c r="H52" s="77">
        <f t="shared" si="1"/>
        <v>220000</v>
      </c>
      <c r="I52" s="54">
        <v>154000</v>
      </c>
      <c r="J52" s="54"/>
      <c r="K52" s="54"/>
      <c r="L52" s="54">
        <v>23100</v>
      </c>
      <c r="M52" s="54">
        <v>42900</v>
      </c>
      <c r="N52" s="78">
        <f t="shared" si="2"/>
        <v>164219</v>
      </c>
      <c r="O52" s="87">
        <v>114953</v>
      </c>
      <c r="P52" s="87"/>
      <c r="Q52" s="87"/>
      <c r="R52" s="87">
        <v>17243</v>
      </c>
      <c r="S52" s="87">
        <v>32023</v>
      </c>
      <c r="T52" s="79" t="s">
        <v>414</v>
      </c>
    </row>
    <row r="53" spans="1:20" s="80" customFormat="1" ht="49.5" customHeight="1">
      <c r="A53" s="49" t="s">
        <v>46</v>
      </c>
      <c r="B53" s="47" t="s">
        <v>162</v>
      </c>
      <c r="C53" s="91" t="s">
        <v>301</v>
      </c>
      <c r="D53" s="47" t="s">
        <v>167</v>
      </c>
      <c r="E53" s="50" t="s">
        <v>49</v>
      </c>
      <c r="F53" s="13" t="s">
        <v>339</v>
      </c>
      <c r="G53" s="76"/>
      <c r="H53" s="77">
        <f t="shared" si="1"/>
        <v>50000</v>
      </c>
      <c r="I53" s="54">
        <v>35000</v>
      </c>
      <c r="J53" s="54"/>
      <c r="K53" s="54"/>
      <c r="L53" s="54">
        <v>5250</v>
      </c>
      <c r="M53" s="54">
        <v>9750</v>
      </c>
      <c r="N53" s="78">
        <f t="shared" si="2"/>
        <v>19674</v>
      </c>
      <c r="O53" s="87">
        <v>13772</v>
      </c>
      <c r="P53" s="87"/>
      <c r="Q53" s="87"/>
      <c r="R53" s="87">
        <v>2066</v>
      </c>
      <c r="S53" s="87">
        <v>3836</v>
      </c>
      <c r="T53" s="79" t="s">
        <v>414</v>
      </c>
    </row>
    <row r="54" spans="1:20" s="80" customFormat="1" ht="49.5" customHeight="1">
      <c r="A54" s="49" t="s">
        <v>46</v>
      </c>
      <c r="B54" s="47" t="s">
        <v>162</v>
      </c>
      <c r="C54" s="91" t="s">
        <v>301</v>
      </c>
      <c r="D54" s="47" t="s">
        <v>167</v>
      </c>
      <c r="E54" s="50" t="s">
        <v>49</v>
      </c>
      <c r="F54" s="13" t="s">
        <v>340</v>
      </c>
      <c r="G54" s="76"/>
      <c r="H54" s="77">
        <f t="shared" si="1"/>
        <v>180689</v>
      </c>
      <c r="I54" s="54">
        <v>91000</v>
      </c>
      <c r="J54" s="54"/>
      <c r="K54" s="54"/>
      <c r="L54" s="54">
        <v>31850</v>
      </c>
      <c r="M54" s="54">
        <v>57839</v>
      </c>
      <c r="N54" s="78">
        <f t="shared" si="2"/>
        <v>123760</v>
      </c>
      <c r="O54" s="87">
        <v>62167</v>
      </c>
      <c r="P54" s="87"/>
      <c r="Q54" s="87"/>
      <c r="R54" s="87">
        <v>21758</v>
      </c>
      <c r="S54" s="87">
        <v>39835</v>
      </c>
      <c r="T54" s="79" t="s">
        <v>415</v>
      </c>
    </row>
    <row r="55" spans="1:20" s="80" customFormat="1" ht="49.5" customHeight="1">
      <c r="A55" s="49" t="s">
        <v>46</v>
      </c>
      <c r="B55" s="47" t="s">
        <v>162</v>
      </c>
      <c r="C55" s="91" t="s">
        <v>301</v>
      </c>
      <c r="D55" s="47" t="s">
        <v>167</v>
      </c>
      <c r="E55" s="50" t="s">
        <v>49</v>
      </c>
      <c r="F55" s="13" t="s">
        <v>170</v>
      </c>
      <c r="G55" s="76"/>
      <c r="H55" s="77">
        <f t="shared" si="1"/>
        <v>794960</v>
      </c>
      <c r="I55" s="54">
        <v>560000</v>
      </c>
      <c r="J55" s="54"/>
      <c r="K55" s="54"/>
      <c r="L55" s="54">
        <v>84000</v>
      </c>
      <c r="M55" s="54">
        <v>150960</v>
      </c>
      <c r="N55" s="78">
        <f t="shared" si="2"/>
        <v>491053</v>
      </c>
      <c r="O55" s="87">
        <v>347265</v>
      </c>
      <c r="P55" s="87"/>
      <c r="Q55" s="87"/>
      <c r="R55" s="87">
        <v>52090</v>
      </c>
      <c r="S55" s="87">
        <v>91698</v>
      </c>
      <c r="T55" s="79" t="s">
        <v>416</v>
      </c>
    </row>
    <row r="56" spans="1:20" s="80" customFormat="1" ht="49.5" customHeight="1">
      <c r="A56" s="129" t="s">
        <v>46</v>
      </c>
      <c r="B56" s="58" t="s">
        <v>162</v>
      </c>
      <c r="C56" s="166" t="s">
        <v>565</v>
      </c>
      <c r="D56" s="58" t="s">
        <v>167</v>
      </c>
      <c r="E56" s="52" t="s">
        <v>49</v>
      </c>
      <c r="F56" s="85" t="s">
        <v>566</v>
      </c>
      <c r="G56" s="76"/>
      <c r="H56" s="77">
        <f t="shared" si="1"/>
        <v>140000</v>
      </c>
      <c r="I56" s="87">
        <v>98000</v>
      </c>
      <c r="J56" s="87"/>
      <c r="K56" s="87"/>
      <c r="L56" s="87">
        <v>14700</v>
      </c>
      <c r="M56" s="87">
        <v>27300</v>
      </c>
      <c r="N56" s="78">
        <f t="shared" si="2"/>
        <v>40626</v>
      </c>
      <c r="O56" s="87">
        <v>28438</v>
      </c>
      <c r="P56" s="87"/>
      <c r="Q56" s="87"/>
      <c r="R56" s="87">
        <v>4266</v>
      </c>
      <c r="S56" s="87">
        <v>7922</v>
      </c>
      <c r="T56" s="88" t="s">
        <v>567</v>
      </c>
    </row>
    <row r="57" spans="1:20" s="80" customFormat="1" ht="49.5" customHeight="1">
      <c r="A57" s="49" t="s">
        <v>46</v>
      </c>
      <c r="B57" s="47" t="s">
        <v>162</v>
      </c>
      <c r="C57" s="91" t="s">
        <v>301</v>
      </c>
      <c r="D57" s="47" t="s">
        <v>167</v>
      </c>
      <c r="E57" s="50" t="s">
        <v>49</v>
      </c>
      <c r="F57" s="13" t="s">
        <v>171</v>
      </c>
      <c r="G57" s="76"/>
      <c r="H57" s="77">
        <f t="shared" si="1"/>
        <v>852000</v>
      </c>
      <c r="I57" s="54">
        <v>596400</v>
      </c>
      <c r="J57" s="54"/>
      <c r="K57" s="54"/>
      <c r="L57" s="54">
        <v>89460</v>
      </c>
      <c r="M57" s="54">
        <v>166140</v>
      </c>
      <c r="N57" s="78">
        <f t="shared" si="2"/>
        <v>842718</v>
      </c>
      <c r="O57" s="87">
        <v>589903</v>
      </c>
      <c r="P57" s="87"/>
      <c r="Q57" s="87"/>
      <c r="R57" s="87">
        <v>88485</v>
      </c>
      <c r="S57" s="87">
        <v>164330</v>
      </c>
      <c r="T57" s="79" t="s">
        <v>417</v>
      </c>
    </row>
    <row r="58" spans="1:20" s="80" customFormat="1" ht="49.5" customHeight="1">
      <c r="A58" s="49" t="s">
        <v>46</v>
      </c>
      <c r="B58" s="47" t="s">
        <v>162</v>
      </c>
      <c r="C58" s="91" t="s">
        <v>301</v>
      </c>
      <c r="D58" s="47" t="s">
        <v>167</v>
      </c>
      <c r="E58" s="50" t="s">
        <v>54</v>
      </c>
      <c r="F58" s="13" t="s">
        <v>347</v>
      </c>
      <c r="G58" s="76"/>
      <c r="H58" s="77">
        <f t="shared" si="1"/>
        <v>1311</v>
      </c>
      <c r="I58" s="54"/>
      <c r="J58" s="54"/>
      <c r="K58" s="54"/>
      <c r="L58" s="54"/>
      <c r="M58" s="54">
        <v>1311</v>
      </c>
      <c r="N58" s="78">
        <f t="shared" si="2"/>
        <v>573</v>
      </c>
      <c r="O58" s="54"/>
      <c r="P58" s="54"/>
      <c r="Q58" s="54"/>
      <c r="R58" s="54"/>
      <c r="S58" s="54">
        <v>573</v>
      </c>
      <c r="T58" s="79" t="s">
        <v>415</v>
      </c>
    </row>
    <row r="59" spans="1:20" s="80" customFormat="1" ht="49.5" customHeight="1">
      <c r="A59" s="49" t="s">
        <v>46</v>
      </c>
      <c r="B59" s="47" t="s">
        <v>162</v>
      </c>
      <c r="C59" s="91" t="s">
        <v>301</v>
      </c>
      <c r="D59" s="47" t="s">
        <v>167</v>
      </c>
      <c r="E59" s="50" t="s">
        <v>54</v>
      </c>
      <c r="F59" s="13" t="s">
        <v>348</v>
      </c>
      <c r="G59" s="76"/>
      <c r="H59" s="77">
        <f t="shared" si="1"/>
        <v>5040</v>
      </c>
      <c r="I59" s="54"/>
      <c r="J59" s="54"/>
      <c r="K59" s="54"/>
      <c r="L59" s="54"/>
      <c r="M59" s="54">
        <v>5040</v>
      </c>
      <c r="N59" s="78">
        <f t="shared" si="2"/>
        <v>5040</v>
      </c>
      <c r="O59" s="54"/>
      <c r="P59" s="54"/>
      <c r="Q59" s="54"/>
      <c r="R59" s="54"/>
      <c r="S59" s="54">
        <v>5040</v>
      </c>
      <c r="T59" s="79" t="s">
        <v>416</v>
      </c>
    </row>
    <row r="60" spans="1:20" s="80" customFormat="1" ht="49.5" customHeight="1">
      <c r="A60" s="49" t="s">
        <v>46</v>
      </c>
      <c r="B60" s="47" t="s">
        <v>162</v>
      </c>
      <c r="C60" s="91" t="s">
        <v>302</v>
      </c>
      <c r="D60" s="47" t="s">
        <v>172</v>
      </c>
      <c r="E60" s="50" t="s">
        <v>49</v>
      </c>
      <c r="F60" s="13" t="s">
        <v>173</v>
      </c>
      <c r="G60" s="76"/>
      <c r="H60" s="77">
        <f t="shared" si="1"/>
        <v>198560</v>
      </c>
      <c r="I60" s="54"/>
      <c r="J60" s="54"/>
      <c r="K60" s="54"/>
      <c r="L60" s="54">
        <v>100000</v>
      </c>
      <c r="M60" s="54">
        <v>98560</v>
      </c>
      <c r="N60" s="78">
        <f t="shared" si="2"/>
        <v>123250</v>
      </c>
      <c r="O60" s="54"/>
      <c r="P60" s="54"/>
      <c r="Q60" s="54"/>
      <c r="R60" s="54">
        <v>62345</v>
      </c>
      <c r="S60" s="54">
        <v>60905</v>
      </c>
      <c r="T60" s="79" t="s">
        <v>414</v>
      </c>
    </row>
    <row r="61" spans="1:20" s="80" customFormat="1" ht="49.5" customHeight="1">
      <c r="A61" s="49" t="s">
        <v>46</v>
      </c>
      <c r="B61" s="47" t="s">
        <v>162</v>
      </c>
      <c r="C61" s="91" t="s">
        <v>302</v>
      </c>
      <c r="D61" s="47" t="s">
        <v>172</v>
      </c>
      <c r="E61" s="50" t="s">
        <v>54</v>
      </c>
      <c r="F61" s="13" t="s">
        <v>174</v>
      </c>
      <c r="G61" s="76"/>
      <c r="H61" s="77">
        <f t="shared" si="1"/>
        <v>1440</v>
      </c>
      <c r="I61" s="54"/>
      <c r="J61" s="54"/>
      <c r="K61" s="54"/>
      <c r="L61" s="54"/>
      <c r="M61" s="54">
        <v>1440</v>
      </c>
      <c r="N61" s="78">
        <f t="shared" si="2"/>
        <v>1440</v>
      </c>
      <c r="O61" s="54"/>
      <c r="P61" s="54"/>
      <c r="Q61" s="54"/>
      <c r="R61" s="54"/>
      <c r="S61" s="54">
        <v>1440</v>
      </c>
      <c r="T61" s="79" t="s">
        <v>414</v>
      </c>
    </row>
    <row r="62" spans="1:20" s="80" customFormat="1" ht="49.5" customHeight="1">
      <c r="A62" s="49" t="s">
        <v>46</v>
      </c>
      <c r="B62" s="47" t="s">
        <v>162</v>
      </c>
      <c r="C62" s="47" t="s">
        <v>175</v>
      </c>
      <c r="D62" s="47" t="s">
        <v>176</v>
      </c>
      <c r="E62" s="50" t="s">
        <v>81</v>
      </c>
      <c r="F62" s="13" t="s">
        <v>177</v>
      </c>
      <c r="G62" s="76"/>
      <c r="H62" s="77">
        <f t="shared" si="1"/>
        <v>30000</v>
      </c>
      <c r="I62" s="54"/>
      <c r="J62" s="54"/>
      <c r="K62" s="54"/>
      <c r="L62" s="54">
        <v>15000</v>
      </c>
      <c r="M62" s="54">
        <v>15000</v>
      </c>
      <c r="N62" s="78">
        <f t="shared" si="2"/>
        <v>30000</v>
      </c>
      <c r="O62" s="54"/>
      <c r="P62" s="54"/>
      <c r="Q62" s="54"/>
      <c r="R62" s="54">
        <v>15000</v>
      </c>
      <c r="S62" s="54">
        <v>15000</v>
      </c>
      <c r="T62" s="79" t="s">
        <v>413</v>
      </c>
    </row>
    <row r="63" spans="1:20" s="80" customFormat="1" ht="49.5" customHeight="1">
      <c r="A63" s="49" t="s">
        <v>46</v>
      </c>
      <c r="B63" s="47" t="s">
        <v>162</v>
      </c>
      <c r="C63" s="47" t="s">
        <v>376</v>
      </c>
      <c r="D63" s="47" t="s">
        <v>178</v>
      </c>
      <c r="E63" s="50" t="s">
        <v>80</v>
      </c>
      <c r="F63" s="13" t="s">
        <v>179</v>
      </c>
      <c r="G63" s="76"/>
      <c r="H63" s="77">
        <f t="shared" si="1"/>
        <v>200000</v>
      </c>
      <c r="I63" s="54">
        <v>100000</v>
      </c>
      <c r="J63" s="54"/>
      <c r="K63" s="54"/>
      <c r="L63" s="54">
        <v>50000</v>
      </c>
      <c r="M63" s="54">
        <v>50000</v>
      </c>
      <c r="N63" s="78">
        <f t="shared" si="2"/>
        <v>200000</v>
      </c>
      <c r="O63" s="54">
        <v>100000</v>
      </c>
      <c r="P63" s="54"/>
      <c r="Q63" s="54"/>
      <c r="R63" s="54">
        <v>50000</v>
      </c>
      <c r="S63" s="54">
        <v>50000</v>
      </c>
      <c r="T63" s="79" t="s">
        <v>418</v>
      </c>
    </row>
    <row r="64" spans="1:20" s="80" customFormat="1" ht="49.5" customHeight="1">
      <c r="A64" s="49" t="s">
        <v>46</v>
      </c>
      <c r="B64" s="47" t="s">
        <v>377</v>
      </c>
      <c r="C64" s="47" t="s">
        <v>180</v>
      </c>
      <c r="D64" s="47" t="s">
        <v>181</v>
      </c>
      <c r="E64" s="50" t="s">
        <v>49</v>
      </c>
      <c r="F64" s="13" t="s">
        <v>354</v>
      </c>
      <c r="G64" s="76"/>
      <c r="H64" s="77">
        <f t="shared" si="1"/>
        <v>72000</v>
      </c>
      <c r="I64" s="54"/>
      <c r="J64" s="54"/>
      <c r="K64" s="54">
        <v>36000</v>
      </c>
      <c r="L64" s="54">
        <v>10800</v>
      </c>
      <c r="M64" s="54">
        <v>25200</v>
      </c>
      <c r="N64" s="78">
        <f t="shared" si="2"/>
        <v>72000</v>
      </c>
      <c r="O64" s="54"/>
      <c r="P64" s="54"/>
      <c r="Q64" s="54">
        <v>36000</v>
      </c>
      <c r="R64" s="54">
        <v>10800</v>
      </c>
      <c r="S64" s="54">
        <v>25200</v>
      </c>
      <c r="T64" s="79" t="s">
        <v>467</v>
      </c>
    </row>
    <row r="65" spans="1:20" s="80" customFormat="1" ht="49.5" customHeight="1">
      <c r="A65" s="49" t="s">
        <v>46</v>
      </c>
      <c r="B65" s="47" t="s">
        <v>377</v>
      </c>
      <c r="C65" s="47" t="s">
        <v>303</v>
      </c>
      <c r="D65" s="47" t="s">
        <v>304</v>
      </c>
      <c r="E65" s="50" t="s">
        <v>49</v>
      </c>
      <c r="F65" s="85" t="s">
        <v>355</v>
      </c>
      <c r="G65" s="76"/>
      <c r="H65" s="77">
        <f t="shared" si="1"/>
        <v>347480</v>
      </c>
      <c r="I65" s="54"/>
      <c r="J65" s="54"/>
      <c r="K65" s="54"/>
      <c r="L65" s="54"/>
      <c r="M65" s="54">
        <v>347480</v>
      </c>
      <c r="N65" s="78">
        <f t="shared" si="2"/>
        <v>302370</v>
      </c>
      <c r="O65" s="54"/>
      <c r="P65" s="54"/>
      <c r="Q65" s="54"/>
      <c r="R65" s="54"/>
      <c r="S65" s="87">
        <v>302370</v>
      </c>
      <c r="T65" s="79" t="s">
        <v>429</v>
      </c>
    </row>
    <row r="66" spans="1:20" s="80" customFormat="1" ht="49.5" customHeight="1">
      <c r="A66" s="49" t="s">
        <v>46</v>
      </c>
      <c r="B66" s="47" t="s">
        <v>377</v>
      </c>
      <c r="C66" s="47" t="s">
        <v>303</v>
      </c>
      <c r="D66" s="47" t="s">
        <v>304</v>
      </c>
      <c r="E66" s="52" t="s">
        <v>54</v>
      </c>
      <c r="F66" s="85" t="s">
        <v>221</v>
      </c>
      <c r="G66" s="76"/>
      <c r="H66" s="77">
        <f t="shared" si="1"/>
        <v>2520</v>
      </c>
      <c r="I66" s="53"/>
      <c r="J66" s="53"/>
      <c r="K66" s="53"/>
      <c r="L66" s="53"/>
      <c r="M66" s="53">
        <v>2520</v>
      </c>
      <c r="N66" s="78">
        <f t="shared" si="2"/>
        <v>2520</v>
      </c>
      <c r="O66" s="54"/>
      <c r="P66" s="54"/>
      <c r="Q66" s="54"/>
      <c r="R66" s="54"/>
      <c r="S66" s="54">
        <v>2520</v>
      </c>
      <c r="T66" s="79" t="s">
        <v>221</v>
      </c>
    </row>
    <row r="67" spans="1:20" s="80" customFormat="1" ht="49.5" customHeight="1">
      <c r="A67" s="49" t="s">
        <v>46</v>
      </c>
      <c r="B67" s="47" t="s">
        <v>377</v>
      </c>
      <c r="C67" s="47" t="s">
        <v>303</v>
      </c>
      <c r="D67" s="91" t="s">
        <v>182</v>
      </c>
      <c r="E67" s="50" t="s">
        <v>49</v>
      </c>
      <c r="F67" s="85" t="s">
        <v>540</v>
      </c>
      <c r="G67" s="76"/>
      <c r="H67" s="77">
        <f t="shared" si="1"/>
        <v>844645</v>
      </c>
      <c r="I67" s="54"/>
      <c r="J67" s="54"/>
      <c r="K67" s="54"/>
      <c r="L67" s="54"/>
      <c r="M67" s="54">
        <v>844645</v>
      </c>
      <c r="N67" s="78">
        <f t="shared" si="2"/>
        <v>507097</v>
      </c>
      <c r="O67" s="54"/>
      <c r="P67" s="54"/>
      <c r="Q67" s="54"/>
      <c r="R67" s="54"/>
      <c r="S67" s="54">
        <v>507097</v>
      </c>
      <c r="T67" s="79" t="s">
        <v>475</v>
      </c>
    </row>
    <row r="68" spans="1:20" s="80" customFormat="1" ht="49.5" customHeight="1">
      <c r="A68" s="49" t="s">
        <v>46</v>
      </c>
      <c r="B68" s="47" t="s">
        <v>377</v>
      </c>
      <c r="C68" s="47" t="s">
        <v>303</v>
      </c>
      <c r="D68" s="91" t="s">
        <v>182</v>
      </c>
      <c r="E68" s="50" t="s">
        <v>54</v>
      </c>
      <c r="F68" s="85" t="s">
        <v>221</v>
      </c>
      <c r="G68" s="76"/>
      <c r="H68" s="77">
        <f t="shared" si="1"/>
        <v>5355</v>
      </c>
      <c r="I68" s="54"/>
      <c r="J68" s="54"/>
      <c r="K68" s="54"/>
      <c r="L68" s="54"/>
      <c r="M68" s="54">
        <v>5355</v>
      </c>
      <c r="N68" s="78">
        <f t="shared" si="2"/>
        <v>363</v>
      </c>
      <c r="O68" s="54"/>
      <c r="P68" s="54"/>
      <c r="Q68" s="54"/>
      <c r="R68" s="54"/>
      <c r="S68" s="87">
        <v>363</v>
      </c>
      <c r="T68" s="79" t="s">
        <v>221</v>
      </c>
    </row>
    <row r="69" spans="1:20" s="80" customFormat="1" ht="49.5" customHeight="1">
      <c r="A69" s="134" t="s">
        <v>46</v>
      </c>
      <c r="B69" s="47" t="s">
        <v>377</v>
      </c>
      <c r="C69" s="47" t="s">
        <v>303</v>
      </c>
      <c r="D69" s="47" t="s">
        <v>183</v>
      </c>
      <c r="E69" s="50" t="s">
        <v>49</v>
      </c>
      <c r="F69" s="85" t="s">
        <v>184</v>
      </c>
      <c r="G69" s="76"/>
      <c r="H69" s="77">
        <f t="shared" si="1"/>
        <v>297840</v>
      </c>
      <c r="I69" s="54"/>
      <c r="J69" s="87">
        <v>90000</v>
      </c>
      <c r="K69" s="54"/>
      <c r="L69" s="54"/>
      <c r="M69" s="54">
        <v>207840</v>
      </c>
      <c r="N69" s="78">
        <f t="shared" si="2"/>
        <v>297840</v>
      </c>
      <c r="O69" s="54"/>
      <c r="P69" s="87">
        <v>90000</v>
      </c>
      <c r="Q69" s="54"/>
      <c r="R69" s="54"/>
      <c r="S69" s="54">
        <v>207840</v>
      </c>
      <c r="T69" s="79" t="s">
        <v>476</v>
      </c>
    </row>
    <row r="70" spans="1:20" s="80" customFormat="1" ht="49.5" customHeight="1">
      <c r="A70" s="134" t="s">
        <v>46</v>
      </c>
      <c r="B70" s="47" t="s">
        <v>377</v>
      </c>
      <c r="C70" s="47" t="s">
        <v>303</v>
      </c>
      <c r="D70" s="47" t="s">
        <v>183</v>
      </c>
      <c r="E70" s="50" t="s">
        <v>54</v>
      </c>
      <c r="F70" s="85" t="s">
        <v>221</v>
      </c>
      <c r="G70" s="76"/>
      <c r="H70" s="77">
        <f t="shared" si="1"/>
        <v>2160</v>
      </c>
      <c r="I70" s="54"/>
      <c r="J70" s="54"/>
      <c r="K70" s="54"/>
      <c r="L70" s="54"/>
      <c r="M70" s="54">
        <v>2160</v>
      </c>
      <c r="N70" s="78">
        <f t="shared" si="2"/>
        <v>2160</v>
      </c>
      <c r="O70" s="54"/>
      <c r="P70" s="54"/>
      <c r="Q70" s="54"/>
      <c r="R70" s="54"/>
      <c r="S70" s="54">
        <v>2160</v>
      </c>
      <c r="T70" s="79" t="s">
        <v>265</v>
      </c>
    </row>
    <row r="71" spans="1:20" s="80" customFormat="1" ht="49.5" customHeight="1">
      <c r="A71" s="49" t="s">
        <v>46</v>
      </c>
      <c r="B71" s="47" t="s">
        <v>377</v>
      </c>
      <c r="C71" s="47" t="s">
        <v>303</v>
      </c>
      <c r="D71" s="47" t="s">
        <v>305</v>
      </c>
      <c r="E71" s="50" t="s">
        <v>49</v>
      </c>
      <c r="F71" s="85" t="s">
        <v>358</v>
      </c>
      <c r="G71" s="76"/>
      <c r="H71" s="77">
        <f t="shared" si="1"/>
        <v>300000</v>
      </c>
      <c r="I71" s="54"/>
      <c r="J71" s="54">
        <v>90000</v>
      </c>
      <c r="K71" s="54"/>
      <c r="L71" s="54"/>
      <c r="M71" s="54">
        <v>210000</v>
      </c>
      <c r="N71" s="78">
        <f t="shared" si="2"/>
        <v>300000</v>
      </c>
      <c r="O71" s="54"/>
      <c r="P71" s="54">
        <v>90000</v>
      </c>
      <c r="Q71" s="54"/>
      <c r="R71" s="54"/>
      <c r="S71" s="54">
        <v>210000</v>
      </c>
      <c r="T71" s="79" t="s">
        <v>474</v>
      </c>
    </row>
    <row r="72" spans="1:20" s="80" customFormat="1" ht="49.5" customHeight="1">
      <c r="A72" s="49" t="s">
        <v>46</v>
      </c>
      <c r="B72" s="47" t="s">
        <v>377</v>
      </c>
      <c r="C72" s="91" t="s">
        <v>306</v>
      </c>
      <c r="D72" s="47" t="s">
        <v>185</v>
      </c>
      <c r="E72" s="50" t="s">
        <v>49</v>
      </c>
      <c r="F72" s="85" t="s">
        <v>350</v>
      </c>
      <c r="G72" s="76"/>
      <c r="H72" s="77">
        <f t="shared" si="1"/>
        <v>3180000</v>
      </c>
      <c r="I72" s="54"/>
      <c r="J72" s="54">
        <v>1110000</v>
      </c>
      <c r="K72" s="54"/>
      <c r="L72" s="54"/>
      <c r="M72" s="54">
        <v>2070000</v>
      </c>
      <c r="N72" s="78">
        <f t="shared" si="2"/>
        <v>3180000</v>
      </c>
      <c r="O72" s="54"/>
      <c r="P72" s="54">
        <v>1110000</v>
      </c>
      <c r="Q72" s="54"/>
      <c r="R72" s="54"/>
      <c r="S72" s="54">
        <v>2070000</v>
      </c>
      <c r="T72" s="79" t="s">
        <v>419</v>
      </c>
    </row>
    <row r="73" spans="1:20" s="80" customFormat="1" ht="49.5" customHeight="1">
      <c r="A73" s="49" t="s">
        <v>46</v>
      </c>
      <c r="B73" s="47" t="s">
        <v>377</v>
      </c>
      <c r="C73" s="91" t="s">
        <v>306</v>
      </c>
      <c r="D73" s="47" t="s">
        <v>307</v>
      </c>
      <c r="E73" s="50" t="s">
        <v>49</v>
      </c>
      <c r="F73" s="85" t="s">
        <v>186</v>
      </c>
      <c r="G73" s="76"/>
      <c r="H73" s="77">
        <f t="shared" si="1"/>
        <v>450000</v>
      </c>
      <c r="I73" s="54"/>
      <c r="J73" s="54">
        <v>135000</v>
      </c>
      <c r="K73" s="54"/>
      <c r="L73" s="54"/>
      <c r="M73" s="54">
        <v>315000</v>
      </c>
      <c r="N73" s="78">
        <f t="shared" si="2"/>
        <v>29306</v>
      </c>
      <c r="O73" s="54"/>
      <c r="P73" s="87">
        <v>13725</v>
      </c>
      <c r="Q73" s="87"/>
      <c r="R73" s="87"/>
      <c r="S73" s="87">
        <v>15581</v>
      </c>
      <c r="T73" s="79" t="s">
        <v>419</v>
      </c>
    </row>
    <row r="74" spans="1:20" s="80" customFormat="1" ht="49.5" customHeight="1">
      <c r="A74" s="49" t="s">
        <v>46</v>
      </c>
      <c r="B74" s="47" t="s">
        <v>377</v>
      </c>
      <c r="C74" s="91" t="s">
        <v>306</v>
      </c>
      <c r="D74" s="47" t="s">
        <v>308</v>
      </c>
      <c r="E74" s="50" t="s">
        <v>49</v>
      </c>
      <c r="F74" s="85" t="s">
        <v>187</v>
      </c>
      <c r="G74" s="76"/>
      <c r="H74" s="77">
        <f aca="true" t="shared" si="3" ref="H74:H137">SUM(I74:M74)</f>
        <v>1833376</v>
      </c>
      <c r="I74" s="54"/>
      <c r="J74" s="54"/>
      <c r="K74" s="54"/>
      <c r="L74" s="54"/>
      <c r="M74" s="54">
        <v>1833376</v>
      </c>
      <c r="N74" s="78">
        <f aca="true" t="shared" si="4" ref="N74:N137">SUM(O74:S74)</f>
        <v>1762976</v>
      </c>
      <c r="O74" s="54"/>
      <c r="P74" s="87"/>
      <c r="Q74" s="87"/>
      <c r="R74" s="87"/>
      <c r="S74" s="87">
        <v>1762976</v>
      </c>
      <c r="T74" s="79" t="s">
        <v>420</v>
      </c>
    </row>
    <row r="75" spans="1:20" s="80" customFormat="1" ht="49.5" customHeight="1">
      <c r="A75" s="49" t="s">
        <v>46</v>
      </c>
      <c r="B75" s="47" t="s">
        <v>377</v>
      </c>
      <c r="C75" s="91" t="s">
        <v>306</v>
      </c>
      <c r="D75" s="47" t="s">
        <v>308</v>
      </c>
      <c r="E75" s="50" t="s">
        <v>54</v>
      </c>
      <c r="F75" s="85" t="s">
        <v>221</v>
      </c>
      <c r="G75" s="76"/>
      <c r="H75" s="77">
        <f t="shared" si="3"/>
        <v>6624</v>
      </c>
      <c r="I75" s="54"/>
      <c r="J75" s="54"/>
      <c r="K75" s="54"/>
      <c r="L75" s="54"/>
      <c r="M75" s="54">
        <v>6624</v>
      </c>
      <c r="N75" s="78">
        <f t="shared" si="4"/>
        <v>6624</v>
      </c>
      <c r="O75" s="54"/>
      <c r="P75" s="87"/>
      <c r="Q75" s="87"/>
      <c r="R75" s="87"/>
      <c r="S75" s="87">
        <v>6624</v>
      </c>
      <c r="T75" s="79" t="s">
        <v>221</v>
      </c>
    </row>
    <row r="76" spans="1:20" s="80" customFormat="1" ht="49.5" customHeight="1">
      <c r="A76" s="49" t="s">
        <v>46</v>
      </c>
      <c r="B76" s="47" t="s">
        <v>377</v>
      </c>
      <c r="C76" s="91" t="s">
        <v>306</v>
      </c>
      <c r="D76" s="47" t="s">
        <v>309</v>
      </c>
      <c r="E76" s="50" t="s">
        <v>49</v>
      </c>
      <c r="F76" s="85" t="s">
        <v>188</v>
      </c>
      <c r="G76" s="76"/>
      <c r="H76" s="77">
        <f t="shared" si="3"/>
        <v>300000</v>
      </c>
      <c r="I76" s="54"/>
      <c r="J76" s="54">
        <v>90000</v>
      </c>
      <c r="K76" s="54"/>
      <c r="L76" s="54"/>
      <c r="M76" s="54">
        <v>210000</v>
      </c>
      <c r="N76" s="78">
        <f t="shared" si="4"/>
        <v>19340</v>
      </c>
      <c r="O76" s="54"/>
      <c r="P76" s="87">
        <v>5870</v>
      </c>
      <c r="Q76" s="87"/>
      <c r="R76" s="87"/>
      <c r="S76" s="87">
        <v>13470</v>
      </c>
      <c r="T76" s="92" t="s">
        <v>419</v>
      </c>
    </row>
    <row r="77" spans="1:20" s="80" customFormat="1" ht="49.5" customHeight="1">
      <c r="A77" s="49" t="s">
        <v>46</v>
      </c>
      <c r="B77" s="47" t="s">
        <v>377</v>
      </c>
      <c r="C77" s="91" t="s">
        <v>306</v>
      </c>
      <c r="D77" s="47" t="s">
        <v>310</v>
      </c>
      <c r="E77" s="50" t="s">
        <v>49</v>
      </c>
      <c r="F77" s="85" t="s">
        <v>189</v>
      </c>
      <c r="G77" s="76"/>
      <c r="H77" s="77">
        <f t="shared" si="3"/>
        <v>300000</v>
      </c>
      <c r="I77" s="54"/>
      <c r="J77" s="54">
        <v>90000</v>
      </c>
      <c r="K77" s="54"/>
      <c r="L77" s="54"/>
      <c r="M77" s="54">
        <v>210000</v>
      </c>
      <c r="N77" s="78">
        <f t="shared" si="4"/>
        <v>2921</v>
      </c>
      <c r="O77" s="54"/>
      <c r="P77" s="87">
        <v>545</v>
      </c>
      <c r="Q77" s="87"/>
      <c r="R77" s="87"/>
      <c r="S77" s="87">
        <v>2376</v>
      </c>
      <c r="T77" s="92" t="s">
        <v>419</v>
      </c>
    </row>
    <row r="78" spans="1:20" s="80" customFormat="1" ht="49.5" customHeight="1">
      <c r="A78" s="49" t="s">
        <v>46</v>
      </c>
      <c r="B78" s="47" t="s">
        <v>377</v>
      </c>
      <c r="C78" s="91" t="s">
        <v>306</v>
      </c>
      <c r="D78" s="47" t="s">
        <v>378</v>
      </c>
      <c r="E78" s="50" t="s">
        <v>49</v>
      </c>
      <c r="F78" s="85" t="s">
        <v>349</v>
      </c>
      <c r="G78" s="76"/>
      <c r="H78" s="77">
        <f t="shared" si="3"/>
        <v>1400000</v>
      </c>
      <c r="I78" s="54"/>
      <c r="J78" s="54"/>
      <c r="K78" s="54">
        <v>1000000</v>
      </c>
      <c r="L78" s="54">
        <v>200000</v>
      </c>
      <c r="M78" s="54">
        <v>200000</v>
      </c>
      <c r="N78" s="78">
        <f t="shared" si="4"/>
        <v>1341055</v>
      </c>
      <c r="O78" s="54"/>
      <c r="P78" s="87"/>
      <c r="Q78" s="87">
        <v>941055</v>
      </c>
      <c r="R78" s="87">
        <v>200000</v>
      </c>
      <c r="S78" s="87">
        <v>200000</v>
      </c>
      <c r="T78" s="92" t="s">
        <v>413</v>
      </c>
    </row>
    <row r="79" spans="1:20" s="80" customFormat="1" ht="49.5" customHeight="1">
      <c r="A79" s="49" t="s">
        <v>43</v>
      </c>
      <c r="B79" s="16" t="s">
        <v>89</v>
      </c>
      <c r="C79" s="110" t="s">
        <v>90</v>
      </c>
      <c r="D79" s="16" t="s">
        <v>91</v>
      </c>
      <c r="E79" s="50" t="s">
        <v>92</v>
      </c>
      <c r="F79" s="13" t="s">
        <v>311</v>
      </c>
      <c r="G79" s="90"/>
      <c r="H79" s="77">
        <f t="shared" si="3"/>
        <v>3193000</v>
      </c>
      <c r="I79" s="81">
        <v>1100000</v>
      </c>
      <c r="J79" s="81"/>
      <c r="K79" s="81"/>
      <c r="L79" s="81">
        <v>200000</v>
      </c>
      <c r="M79" s="81">
        <v>1893000</v>
      </c>
      <c r="N79" s="78">
        <f t="shared" si="4"/>
        <v>2039711</v>
      </c>
      <c r="O79" s="81">
        <v>1100000</v>
      </c>
      <c r="P79" s="81"/>
      <c r="Q79" s="81"/>
      <c r="R79" s="81">
        <v>200000</v>
      </c>
      <c r="S79" s="81">
        <v>739711</v>
      </c>
      <c r="T79" s="79" t="s">
        <v>451</v>
      </c>
    </row>
    <row r="80" spans="1:20" s="80" customFormat="1" ht="52.5" customHeight="1">
      <c r="A80" s="49" t="s">
        <v>93</v>
      </c>
      <c r="B80" s="47" t="s">
        <v>94</v>
      </c>
      <c r="C80" s="91" t="s">
        <v>95</v>
      </c>
      <c r="D80" s="47" t="s">
        <v>96</v>
      </c>
      <c r="E80" s="50" t="s">
        <v>97</v>
      </c>
      <c r="F80" s="13" t="s">
        <v>98</v>
      </c>
      <c r="G80" s="76"/>
      <c r="H80" s="77">
        <f t="shared" si="3"/>
        <v>393000</v>
      </c>
      <c r="I80" s="54"/>
      <c r="J80" s="54">
        <v>350000</v>
      </c>
      <c r="K80" s="54"/>
      <c r="L80" s="54"/>
      <c r="M80" s="54">
        <v>43000</v>
      </c>
      <c r="N80" s="78">
        <f t="shared" si="4"/>
        <v>326288</v>
      </c>
      <c r="O80" s="54"/>
      <c r="P80" s="54">
        <v>291642</v>
      </c>
      <c r="Q80" s="54"/>
      <c r="R80" s="54"/>
      <c r="S80" s="54">
        <v>34646</v>
      </c>
      <c r="T80" s="79" t="s">
        <v>421</v>
      </c>
    </row>
    <row r="81" spans="1:20" s="80" customFormat="1" ht="49.5" customHeight="1">
      <c r="A81" s="49" t="s">
        <v>43</v>
      </c>
      <c r="B81" s="47" t="s">
        <v>341</v>
      </c>
      <c r="C81" s="47" t="s">
        <v>76</v>
      </c>
      <c r="D81" s="47" t="s">
        <v>77</v>
      </c>
      <c r="E81" s="50" t="s">
        <v>63</v>
      </c>
      <c r="F81" s="13" t="s">
        <v>541</v>
      </c>
      <c r="G81" s="76"/>
      <c r="H81" s="77">
        <f t="shared" si="3"/>
        <v>520000</v>
      </c>
      <c r="I81" s="87"/>
      <c r="J81" s="87"/>
      <c r="K81" s="87"/>
      <c r="L81" s="87"/>
      <c r="M81" s="87">
        <v>520000</v>
      </c>
      <c r="N81" s="78">
        <f t="shared" si="4"/>
        <v>90600</v>
      </c>
      <c r="O81" s="87"/>
      <c r="P81" s="87"/>
      <c r="Q81" s="87"/>
      <c r="R81" s="87"/>
      <c r="S81" s="87">
        <v>90600</v>
      </c>
      <c r="T81" s="88" t="s">
        <v>517</v>
      </c>
    </row>
    <row r="82" spans="1:20" s="80" customFormat="1" ht="49.5" customHeight="1">
      <c r="A82" s="49" t="s">
        <v>43</v>
      </c>
      <c r="B82" s="47" t="s">
        <v>341</v>
      </c>
      <c r="C82" s="47" t="s">
        <v>76</v>
      </c>
      <c r="D82" s="47" t="s">
        <v>78</v>
      </c>
      <c r="E82" s="50" t="s">
        <v>63</v>
      </c>
      <c r="F82" s="164" t="s">
        <v>79</v>
      </c>
      <c r="G82" s="76"/>
      <c r="H82" s="77">
        <f t="shared" si="3"/>
        <v>296366</v>
      </c>
      <c r="I82" s="87">
        <v>154190</v>
      </c>
      <c r="J82" s="87"/>
      <c r="K82" s="87"/>
      <c r="L82" s="87">
        <v>33847</v>
      </c>
      <c r="M82" s="87">
        <v>108329</v>
      </c>
      <c r="N82" s="78">
        <f t="shared" si="4"/>
        <v>69354</v>
      </c>
      <c r="O82" s="87">
        <v>23200</v>
      </c>
      <c r="P82" s="87"/>
      <c r="Q82" s="87"/>
      <c r="R82" s="87">
        <v>5200</v>
      </c>
      <c r="S82" s="87">
        <v>40954</v>
      </c>
      <c r="T82" s="88" t="s">
        <v>422</v>
      </c>
    </row>
    <row r="83" spans="1:20" s="80" customFormat="1" ht="49.5" customHeight="1">
      <c r="A83" s="49" t="s">
        <v>43</v>
      </c>
      <c r="B83" s="47" t="s">
        <v>122</v>
      </c>
      <c r="C83" s="91" t="s">
        <v>123</v>
      </c>
      <c r="D83" s="47" t="s">
        <v>343</v>
      </c>
      <c r="E83" s="50" t="s">
        <v>63</v>
      </c>
      <c r="F83" s="85" t="s">
        <v>343</v>
      </c>
      <c r="G83" s="76"/>
      <c r="H83" s="77">
        <f t="shared" si="3"/>
        <v>364619</v>
      </c>
      <c r="I83" s="54">
        <v>278918</v>
      </c>
      <c r="J83" s="54"/>
      <c r="K83" s="54"/>
      <c r="L83" s="54">
        <v>25711</v>
      </c>
      <c r="M83" s="54">
        <v>59990</v>
      </c>
      <c r="N83" s="78">
        <f t="shared" si="4"/>
        <v>46029</v>
      </c>
      <c r="O83" s="54">
        <v>35210</v>
      </c>
      <c r="P83" s="54"/>
      <c r="Q83" s="54"/>
      <c r="R83" s="54">
        <v>3246</v>
      </c>
      <c r="S83" s="54">
        <v>7573</v>
      </c>
      <c r="T83" s="79" t="s">
        <v>430</v>
      </c>
    </row>
    <row r="84" spans="1:20" s="80" customFormat="1" ht="49.5" customHeight="1">
      <c r="A84" s="49" t="s">
        <v>43</v>
      </c>
      <c r="B84" s="47" t="s">
        <v>122</v>
      </c>
      <c r="C84" s="91" t="s">
        <v>123</v>
      </c>
      <c r="D84" s="47" t="s">
        <v>510</v>
      </c>
      <c r="E84" s="50" t="s">
        <v>63</v>
      </c>
      <c r="F84" s="85" t="s">
        <v>343</v>
      </c>
      <c r="G84" s="76"/>
      <c r="H84" s="77">
        <f t="shared" si="3"/>
        <v>138898</v>
      </c>
      <c r="I84" s="54">
        <v>69449</v>
      </c>
      <c r="J84" s="54"/>
      <c r="K84" s="54"/>
      <c r="L84" s="54">
        <v>20835</v>
      </c>
      <c r="M84" s="54">
        <v>48614</v>
      </c>
      <c r="N84" s="78">
        <f t="shared" si="4"/>
        <v>76159</v>
      </c>
      <c r="O84" s="54">
        <v>38079</v>
      </c>
      <c r="P84" s="54"/>
      <c r="Q84" s="54"/>
      <c r="R84" s="54">
        <v>11424</v>
      </c>
      <c r="S84" s="54">
        <v>26656</v>
      </c>
      <c r="T84" s="79" t="s">
        <v>430</v>
      </c>
    </row>
    <row r="85" spans="1:20" s="102" customFormat="1" ht="49.5" customHeight="1">
      <c r="A85" s="49" t="s">
        <v>43</v>
      </c>
      <c r="B85" s="47" t="s">
        <v>341</v>
      </c>
      <c r="C85" s="16" t="s">
        <v>266</v>
      </c>
      <c r="D85" s="16" t="s">
        <v>381</v>
      </c>
      <c r="E85" s="99" t="s">
        <v>68</v>
      </c>
      <c r="F85" s="104" t="s">
        <v>312</v>
      </c>
      <c r="G85" s="100"/>
      <c r="H85" s="77">
        <f t="shared" si="3"/>
        <v>179545</v>
      </c>
      <c r="I85" s="101">
        <v>89772</v>
      </c>
      <c r="J85" s="101"/>
      <c r="K85" s="101"/>
      <c r="L85" s="101">
        <v>44887</v>
      </c>
      <c r="M85" s="101">
        <v>44886</v>
      </c>
      <c r="N85" s="78">
        <f t="shared" si="4"/>
        <v>179545</v>
      </c>
      <c r="O85" s="101">
        <v>89772</v>
      </c>
      <c r="P85" s="101"/>
      <c r="Q85" s="101"/>
      <c r="R85" s="101">
        <v>44887</v>
      </c>
      <c r="S85" s="101">
        <v>44886</v>
      </c>
      <c r="T85" s="79" t="s">
        <v>467</v>
      </c>
    </row>
    <row r="86" spans="1:20" s="102" customFormat="1" ht="49.5" customHeight="1">
      <c r="A86" s="49" t="s">
        <v>43</v>
      </c>
      <c r="B86" s="47" t="s">
        <v>341</v>
      </c>
      <c r="C86" s="16" t="s">
        <v>267</v>
      </c>
      <c r="D86" s="16" t="s">
        <v>382</v>
      </c>
      <c r="E86" s="99" t="s">
        <v>68</v>
      </c>
      <c r="F86" s="104" t="s">
        <v>351</v>
      </c>
      <c r="G86" s="100"/>
      <c r="H86" s="77">
        <f t="shared" si="3"/>
        <v>235210</v>
      </c>
      <c r="I86" s="101"/>
      <c r="J86" s="101"/>
      <c r="K86" s="101"/>
      <c r="L86" s="101"/>
      <c r="M86" s="101">
        <v>235210</v>
      </c>
      <c r="N86" s="78">
        <f t="shared" si="4"/>
        <v>55665</v>
      </c>
      <c r="O86" s="101"/>
      <c r="P86" s="101"/>
      <c r="Q86" s="101"/>
      <c r="R86" s="101"/>
      <c r="S86" s="101">
        <v>55665</v>
      </c>
      <c r="T86" s="125" t="s">
        <v>423</v>
      </c>
    </row>
    <row r="87" spans="1:20" s="80" customFormat="1" ht="49.5" customHeight="1">
      <c r="A87" s="49" t="s">
        <v>46</v>
      </c>
      <c r="B87" s="16" t="s">
        <v>342</v>
      </c>
      <c r="C87" s="16" t="s">
        <v>315</v>
      </c>
      <c r="D87" s="16" t="s">
        <v>313</v>
      </c>
      <c r="E87" s="50" t="s">
        <v>80</v>
      </c>
      <c r="F87" s="85" t="s">
        <v>542</v>
      </c>
      <c r="G87" s="90"/>
      <c r="H87" s="77">
        <f t="shared" si="3"/>
        <v>431124</v>
      </c>
      <c r="I87" s="81">
        <v>215562</v>
      </c>
      <c r="J87" s="81"/>
      <c r="K87" s="81"/>
      <c r="L87" s="81">
        <v>64669</v>
      </c>
      <c r="M87" s="81">
        <v>150893</v>
      </c>
      <c r="N87" s="78">
        <f t="shared" si="4"/>
        <v>38368</v>
      </c>
      <c r="O87" s="81">
        <v>19184</v>
      </c>
      <c r="P87" s="81"/>
      <c r="Q87" s="81"/>
      <c r="R87" s="81">
        <v>5755</v>
      </c>
      <c r="S87" s="81">
        <v>13429</v>
      </c>
      <c r="T87" s="79" t="s">
        <v>478</v>
      </c>
    </row>
    <row r="88" spans="1:20" s="80" customFormat="1" ht="49.5" customHeight="1">
      <c r="A88" s="49" t="s">
        <v>46</v>
      </c>
      <c r="B88" s="16" t="s">
        <v>342</v>
      </c>
      <c r="C88" s="16" t="s">
        <v>315</v>
      </c>
      <c r="D88" s="47" t="s">
        <v>314</v>
      </c>
      <c r="E88" s="50" t="s">
        <v>81</v>
      </c>
      <c r="F88" s="13" t="s">
        <v>543</v>
      </c>
      <c r="G88" s="76"/>
      <c r="H88" s="77">
        <f t="shared" si="3"/>
        <v>52200</v>
      </c>
      <c r="I88" s="54"/>
      <c r="J88" s="54">
        <v>37062</v>
      </c>
      <c r="K88" s="54"/>
      <c r="L88" s="54">
        <v>4698</v>
      </c>
      <c r="M88" s="54">
        <v>10440</v>
      </c>
      <c r="N88" s="78">
        <f t="shared" si="4"/>
        <v>26100</v>
      </c>
      <c r="O88" s="54"/>
      <c r="P88" s="54">
        <v>18531</v>
      </c>
      <c r="Q88" s="54"/>
      <c r="R88" s="54">
        <v>2349</v>
      </c>
      <c r="S88" s="54">
        <v>5220</v>
      </c>
      <c r="T88" s="79" t="s">
        <v>521</v>
      </c>
    </row>
    <row r="89" spans="1:20" s="80" customFormat="1" ht="49.5" customHeight="1">
      <c r="A89" s="49" t="s">
        <v>46</v>
      </c>
      <c r="B89" s="16" t="s">
        <v>342</v>
      </c>
      <c r="C89" s="16" t="s">
        <v>315</v>
      </c>
      <c r="D89" s="47" t="s">
        <v>314</v>
      </c>
      <c r="E89" s="50" t="s">
        <v>82</v>
      </c>
      <c r="F89" s="85" t="s">
        <v>544</v>
      </c>
      <c r="G89" s="76"/>
      <c r="H89" s="77">
        <f t="shared" si="3"/>
        <v>30000</v>
      </c>
      <c r="I89" s="54"/>
      <c r="J89" s="54">
        <v>21300</v>
      </c>
      <c r="K89" s="54"/>
      <c r="L89" s="54">
        <v>2700</v>
      </c>
      <c r="M89" s="54">
        <v>6000</v>
      </c>
      <c r="N89" s="78">
        <f t="shared" si="4"/>
        <v>28000</v>
      </c>
      <c r="O89" s="54"/>
      <c r="P89" s="54">
        <v>19880</v>
      </c>
      <c r="Q89" s="54"/>
      <c r="R89" s="54">
        <v>2520</v>
      </c>
      <c r="S89" s="54">
        <v>5600</v>
      </c>
      <c r="T89" s="79" t="s">
        <v>477</v>
      </c>
    </row>
    <row r="90" spans="1:20" s="80" customFormat="1" ht="49.5" customHeight="1">
      <c r="A90" s="49" t="s">
        <v>46</v>
      </c>
      <c r="B90" s="16" t="s">
        <v>342</v>
      </c>
      <c r="C90" s="16" t="s">
        <v>315</v>
      </c>
      <c r="D90" s="47" t="s">
        <v>314</v>
      </c>
      <c r="E90" s="50" t="s">
        <v>83</v>
      </c>
      <c r="F90" s="13" t="s">
        <v>545</v>
      </c>
      <c r="G90" s="76"/>
      <c r="H90" s="77">
        <f t="shared" si="3"/>
        <v>40000</v>
      </c>
      <c r="I90" s="54"/>
      <c r="J90" s="54">
        <v>28400</v>
      </c>
      <c r="K90" s="54"/>
      <c r="L90" s="54">
        <v>3600</v>
      </c>
      <c r="M90" s="54">
        <v>8000</v>
      </c>
      <c r="N90" s="78">
        <f t="shared" si="4"/>
        <v>20000</v>
      </c>
      <c r="O90" s="54"/>
      <c r="P90" s="54">
        <v>14200</v>
      </c>
      <c r="Q90" s="54"/>
      <c r="R90" s="54">
        <v>1800</v>
      </c>
      <c r="S90" s="54">
        <v>4000</v>
      </c>
      <c r="T90" s="79" t="s">
        <v>485</v>
      </c>
    </row>
    <row r="91" spans="1:20" s="80" customFormat="1" ht="49.5" customHeight="1">
      <c r="A91" s="49" t="s">
        <v>46</v>
      </c>
      <c r="B91" s="16" t="s">
        <v>342</v>
      </c>
      <c r="C91" s="16" t="s">
        <v>315</v>
      </c>
      <c r="D91" s="47" t="s">
        <v>314</v>
      </c>
      <c r="E91" s="50" t="s">
        <v>80</v>
      </c>
      <c r="F91" s="13" t="s">
        <v>546</v>
      </c>
      <c r="G91" s="76"/>
      <c r="H91" s="77">
        <f t="shared" si="3"/>
        <v>1137800</v>
      </c>
      <c r="I91" s="54"/>
      <c r="J91" s="54">
        <v>813238</v>
      </c>
      <c r="K91" s="54"/>
      <c r="L91" s="54">
        <v>97002</v>
      </c>
      <c r="M91" s="54">
        <v>227560</v>
      </c>
      <c r="N91" s="78">
        <f t="shared" si="4"/>
        <v>590800</v>
      </c>
      <c r="O91" s="54"/>
      <c r="P91" s="54">
        <v>419468</v>
      </c>
      <c r="Q91" s="54"/>
      <c r="R91" s="54">
        <v>53172</v>
      </c>
      <c r="S91" s="54">
        <v>118160</v>
      </c>
      <c r="T91" s="79" t="s">
        <v>478</v>
      </c>
    </row>
    <row r="92" spans="1:20" s="80" customFormat="1" ht="49.5" customHeight="1">
      <c r="A92" s="49" t="s">
        <v>46</v>
      </c>
      <c r="B92" s="16" t="s">
        <v>342</v>
      </c>
      <c r="C92" s="16" t="s">
        <v>315</v>
      </c>
      <c r="D92" s="47" t="s">
        <v>317</v>
      </c>
      <c r="E92" s="50" t="s">
        <v>80</v>
      </c>
      <c r="F92" s="13" t="s">
        <v>379</v>
      </c>
      <c r="G92" s="76"/>
      <c r="H92" s="77">
        <f t="shared" si="3"/>
        <v>36000</v>
      </c>
      <c r="I92" s="54">
        <v>14400</v>
      </c>
      <c r="J92" s="54"/>
      <c r="K92" s="54"/>
      <c r="L92" s="54">
        <v>6480</v>
      </c>
      <c r="M92" s="54">
        <v>15120</v>
      </c>
      <c r="N92" s="78">
        <f t="shared" si="4"/>
        <v>10000</v>
      </c>
      <c r="O92" s="54">
        <v>4000</v>
      </c>
      <c r="P92" s="54"/>
      <c r="Q92" s="54"/>
      <c r="R92" s="54">
        <v>1800</v>
      </c>
      <c r="S92" s="54">
        <v>4200</v>
      </c>
      <c r="T92" s="79" t="s">
        <v>478</v>
      </c>
    </row>
    <row r="93" spans="1:20" s="80" customFormat="1" ht="49.5" customHeight="1">
      <c r="A93" s="49" t="s">
        <v>211</v>
      </c>
      <c r="B93" s="16" t="s">
        <v>344</v>
      </c>
      <c r="C93" s="110" t="s">
        <v>319</v>
      </c>
      <c r="D93" s="47" t="s">
        <v>212</v>
      </c>
      <c r="E93" s="50" t="s">
        <v>213</v>
      </c>
      <c r="F93" s="85" t="s">
        <v>547</v>
      </c>
      <c r="G93" s="76"/>
      <c r="H93" s="77">
        <f t="shared" si="3"/>
        <v>558628</v>
      </c>
      <c r="I93" s="57">
        <v>279314</v>
      </c>
      <c r="J93" s="57"/>
      <c r="K93" s="57"/>
      <c r="L93" s="57">
        <v>83794</v>
      </c>
      <c r="M93" s="57">
        <v>195520</v>
      </c>
      <c r="N93" s="78">
        <f t="shared" si="4"/>
        <v>83152</v>
      </c>
      <c r="O93" s="57">
        <v>41576</v>
      </c>
      <c r="P93" s="57"/>
      <c r="Q93" s="57"/>
      <c r="R93" s="57">
        <v>12473</v>
      </c>
      <c r="S93" s="57">
        <v>29103</v>
      </c>
      <c r="T93" s="79" t="s">
        <v>478</v>
      </c>
    </row>
    <row r="94" spans="1:20" s="80" customFormat="1" ht="49.5" customHeight="1">
      <c r="A94" s="49" t="s">
        <v>43</v>
      </c>
      <c r="B94" s="16" t="s">
        <v>344</v>
      </c>
      <c r="C94" s="110" t="s">
        <v>319</v>
      </c>
      <c r="D94" s="47" t="s">
        <v>320</v>
      </c>
      <c r="E94" s="50" t="s">
        <v>214</v>
      </c>
      <c r="F94" s="85" t="s">
        <v>560</v>
      </c>
      <c r="G94" s="76"/>
      <c r="H94" s="77">
        <f t="shared" si="3"/>
        <v>61648</v>
      </c>
      <c r="I94" s="57">
        <v>30824</v>
      </c>
      <c r="J94" s="57"/>
      <c r="K94" s="57"/>
      <c r="L94" s="57">
        <v>9247</v>
      </c>
      <c r="M94" s="57">
        <v>21577</v>
      </c>
      <c r="N94" s="78">
        <f t="shared" si="4"/>
        <v>16000</v>
      </c>
      <c r="O94" s="57">
        <v>8000</v>
      </c>
      <c r="P94" s="57"/>
      <c r="Q94" s="57"/>
      <c r="R94" s="57">
        <v>2400</v>
      </c>
      <c r="S94" s="57">
        <v>5600</v>
      </c>
      <c r="T94" s="79" t="s">
        <v>478</v>
      </c>
    </row>
    <row r="95" spans="1:20" s="80" customFormat="1" ht="49.5" customHeight="1">
      <c r="A95" s="49" t="s">
        <v>46</v>
      </c>
      <c r="B95" s="16" t="s">
        <v>342</v>
      </c>
      <c r="C95" s="16" t="s">
        <v>316</v>
      </c>
      <c r="D95" s="47" t="s">
        <v>548</v>
      </c>
      <c r="E95" s="50" t="s">
        <v>49</v>
      </c>
      <c r="F95" s="13" t="s">
        <v>84</v>
      </c>
      <c r="G95" s="76"/>
      <c r="H95" s="77">
        <f t="shared" si="3"/>
        <v>30000</v>
      </c>
      <c r="I95" s="54"/>
      <c r="J95" s="54"/>
      <c r="K95" s="54"/>
      <c r="L95" s="54">
        <v>30000</v>
      </c>
      <c r="M95" s="54"/>
      <c r="N95" s="78">
        <f t="shared" si="4"/>
        <v>30000</v>
      </c>
      <c r="O95" s="54"/>
      <c r="P95" s="54"/>
      <c r="Q95" s="54"/>
      <c r="R95" s="54"/>
      <c r="S95" s="54">
        <v>30000</v>
      </c>
      <c r="T95" s="79" t="s">
        <v>236</v>
      </c>
    </row>
    <row r="96" spans="1:20" s="80" customFormat="1" ht="49.5" customHeight="1">
      <c r="A96" s="49" t="s">
        <v>46</v>
      </c>
      <c r="B96" s="16" t="s">
        <v>342</v>
      </c>
      <c r="C96" s="110" t="s">
        <v>85</v>
      </c>
      <c r="D96" s="16" t="s">
        <v>318</v>
      </c>
      <c r="E96" s="50" t="s">
        <v>49</v>
      </c>
      <c r="F96" s="13" t="s">
        <v>86</v>
      </c>
      <c r="G96" s="90"/>
      <c r="H96" s="77">
        <f t="shared" si="3"/>
        <v>1191360</v>
      </c>
      <c r="I96" s="81"/>
      <c r="J96" s="81">
        <v>595680</v>
      </c>
      <c r="K96" s="81"/>
      <c r="L96" s="81">
        <v>178704</v>
      </c>
      <c r="M96" s="81">
        <v>416976</v>
      </c>
      <c r="N96" s="78">
        <f t="shared" si="4"/>
        <v>150961</v>
      </c>
      <c r="O96" s="81"/>
      <c r="P96" s="81">
        <v>75481</v>
      </c>
      <c r="Q96" s="81"/>
      <c r="R96" s="81">
        <v>22644</v>
      </c>
      <c r="S96" s="81">
        <v>52836</v>
      </c>
      <c r="T96" s="79" t="s">
        <v>87</v>
      </c>
    </row>
    <row r="97" spans="1:20" s="80" customFormat="1" ht="49.5" customHeight="1">
      <c r="A97" s="49" t="s">
        <v>46</v>
      </c>
      <c r="B97" s="16" t="s">
        <v>342</v>
      </c>
      <c r="C97" s="110" t="s">
        <v>85</v>
      </c>
      <c r="D97" s="16" t="s">
        <v>318</v>
      </c>
      <c r="E97" s="50" t="s">
        <v>54</v>
      </c>
      <c r="F97" s="13" t="s">
        <v>88</v>
      </c>
      <c r="G97" s="76"/>
      <c r="H97" s="77">
        <f t="shared" si="3"/>
        <v>8640</v>
      </c>
      <c r="I97" s="54"/>
      <c r="J97" s="54">
        <v>4320</v>
      </c>
      <c r="K97" s="54"/>
      <c r="L97" s="54">
        <v>1296</v>
      </c>
      <c r="M97" s="54">
        <v>3024</v>
      </c>
      <c r="N97" s="78">
        <f t="shared" si="4"/>
        <v>5704</v>
      </c>
      <c r="O97" s="54"/>
      <c r="P97" s="54">
        <v>2852</v>
      </c>
      <c r="Q97" s="54"/>
      <c r="R97" s="54">
        <v>856</v>
      </c>
      <c r="S97" s="54">
        <v>1996</v>
      </c>
      <c r="T97" s="79" t="s">
        <v>87</v>
      </c>
    </row>
    <row r="98" spans="1:20" s="80" customFormat="1" ht="54.75" customHeight="1">
      <c r="A98" s="49" t="s">
        <v>43</v>
      </c>
      <c r="B98" s="16" t="s">
        <v>345</v>
      </c>
      <c r="C98" s="16" t="s">
        <v>346</v>
      </c>
      <c r="D98" s="16" t="s">
        <v>205</v>
      </c>
      <c r="E98" s="50" t="s">
        <v>111</v>
      </c>
      <c r="F98" s="13" t="s">
        <v>352</v>
      </c>
      <c r="G98" s="90"/>
      <c r="H98" s="77">
        <f t="shared" si="3"/>
        <v>115904</v>
      </c>
      <c r="I98" s="81">
        <v>37500</v>
      </c>
      <c r="J98" s="81"/>
      <c r="K98" s="81"/>
      <c r="L98" s="81">
        <v>22711</v>
      </c>
      <c r="M98" s="81">
        <v>55693</v>
      </c>
      <c r="N98" s="78">
        <f t="shared" si="4"/>
        <v>10023</v>
      </c>
      <c r="O98" s="81">
        <v>3237</v>
      </c>
      <c r="P98" s="81"/>
      <c r="Q98" s="81"/>
      <c r="R98" s="81">
        <v>1969</v>
      </c>
      <c r="S98" s="81">
        <v>4817</v>
      </c>
      <c r="T98" s="79" t="s">
        <v>424</v>
      </c>
    </row>
    <row r="99" spans="1:20" s="80" customFormat="1" ht="54.75" customHeight="1">
      <c r="A99" s="49" t="s">
        <v>43</v>
      </c>
      <c r="B99" s="16" t="s">
        <v>345</v>
      </c>
      <c r="C99" s="47" t="s">
        <v>204</v>
      </c>
      <c r="D99" s="47" t="s">
        <v>549</v>
      </c>
      <c r="E99" s="50" t="s">
        <v>119</v>
      </c>
      <c r="F99" s="13" t="s">
        <v>352</v>
      </c>
      <c r="G99" s="76"/>
      <c r="H99" s="77">
        <f t="shared" si="3"/>
        <v>103829</v>
      </c>
      <c r="I99" s="54">
        <v>37500</v>
      </c>
      <c r="J99" s="54"/>
      <c r="K99" s="54"/>
      <c r="L99" s="54">
        <v>18399</v>
      </c>
      <c r="M99" s="54">
        <v>47930</v>
      </c>
      <c r="N99" s="78">
        <f t="shared" si="4"/>
        <v>37614</v>
      </c>
      <c r="O99" s="54">
        <v>13583</v>
      </c>
      <c r="P99" s="54"/>
      <c r="Q99" s="54"/>
      <c r="R99" s="54">
        <v>6666</v>
      </c>
      <c r="S99" s="54">
        <v>17365</v>
      </c>
      <c r="T99" s="79" t="s">
        <v>206</v>
      </c>
    </row>
    <row r="100" spans="1:20" s="80" customFormat="1" ht="54.75" customHeight="1">
      <c r="A100" s="49" t="s">
        <v>43</v>
      </c>
      <c r="B100" s="16" t="s">
        <v>345</v>
      </c>
      <c r="C100" s="47" t="s">
        <v>204</v>
      </c>
      <c r="D100" s="91" t="s">
        <v>207</v>
      </c>
      <c r="E100" s="50" t="s">
        <v>119</v>
      </c>
      <c r="F100" s="13" t="s">
        <v>352</v>
      </c>
      <c r="G100" s="76"/>
      <c r="H100" s="77">
        <f t="shared" si="3"/>
        <v>204800</v>
      </c>
      <c r="I100" s="54">
        <v>98000</v>
      </c>
      <c r="J100" s="54"/>
      <c r="K100" s="54"/>
      <c r="L100" s="54">
        <v>23520</v>
      </c>
      <c r="M100" s="54">
        <v>83280</v>
      </c>
      <c r="N100" s="78">
        <f t="shared" si="4"/>
        <v>107220</v>
      </c>
      <c r="O100" s="54">
        <v>54170</v>
      </c>
      <c r="P100" s="54"/>
      <c r="Q100" s="54"/>
      <c r="R100" s="54">
        <v>13007</v>
      </c>
      <c r="S100" s="54">
        <v>40043</v>
      </c>
      <c r="T100" s="79" t="s">
        <v>206</v>
      </c>
    </row>
    <row r="101" spans="1:20" s="80" customFormat="1" ht="54.75" customHeight="1">
      <c r="A101" s="49" t="s">
        <v>43</v>
      </c>
      <c r="B101" s="16" t="s">
        <v>345</v>
      </c>
      <c r="C101" s="47" t="s">
        <v>204</v>
      </c>
      <c r="D101" s="166" t="s">
        <v>568</v>
      </c>
      <c r="E101" s="50" t="s">
        <v>119</v>
      </c>
      <c r="F101" s="13" t="s">
        <v>352</v>
      </c>
      <c r="G101" s="76"/>
      <c r="H101" s="77">
        <f t="shared" si="3"/>
        <v>174000</v>
      </c>
      <c r="I101" s="54">
        <v>90000</v>
      </c>
      <c r="J101" s="54"/>
      <c r="K101" s="54"/>
      <c r="L101" s="54">
        <v>21600</v>
      </c>
      <c r="M101" s="54">
        <v>62400</v>
      </c>
      <c r="N101" s="78">
        <f t="shared" si="4"/>
        <v>30597</v>
      </c>
      <c r="O101" s="54">
        <v>18299</v>
      </c>
      <c r="P101" s="54"/>
      <c r="Q101" s="54"/>
      <c r="R101" s="54">
        <v>4392</v>
      </c>
      <c r="S101" s="54">
        <v>7906</v>
      </c>
      <c r="T101" s="79" t="s">
        <v>206</v>
      </c>
    </row>
    <row r="102" spans="1:20" s="80" customFormat="1" ht="54.75" customHeight="1">
      <c r="A102" s="49" t="s">
        <v>43</v>
      </c>
      <c r="B102" s="16" t="s">
        <v>345</v>
      </c>
      <c r="C102" s="47" t="s">
        <v>204</v>
      </c>
      <c r="D102" s="165" t="s">
        <v>550</v>
      </c>
      <c r="E102" s="50" t="s">
        <v>119</v>
      </c>
      <c r="F102" s="13" t="s">
        <v>321</v>
      </c>
      <c r="G102" s="76"/>
      <c r="H102" s="77">
        <f t="shared" si="3"/>
        <v>130800</v>
      </c>
      <c r="I102" s="54">
        <v>74000</v>
      </c>
      <c r="J102" s="54"/>
      <c r="K102" s="54"/>
      <c r="L102" s="54">
        <v>17040</v>
      </c>
      <c r="M102" s="54">
        <v>39760</v>
      </c>
      <c r="N102" s="78">
        <f t="shared" si="4"/>
        <v>26633</v>
      </c>
      <c r="O102" s="54">
        <v>15052</v>
      </c>
      <c r="P102" s="54"/>
      <c r="Q102" s="54"/>
      <c r="R102" s="54">
        <v>3478</v>
      </c>
      <c r="S102" s="54">
        <v>8103</v>
      </c>
      <c r="T102" s="79" t="s">
        <v>206</v>
      </c>
    </row>
    <row r="103" spans="1:20" s="80" customFormat="1" ht="54.75" customHeight="1">
      <c r="A103" s="49" t="s">
        <v>215</v>
      </c>
      <c r="B103" s="16" t="s">
        <v>345</v>
      </c>
      <c r="C103" s="47" t="s">
        <v>216</v>
      </c>
      <c r="D103" s="91" t="s">
        <v>217</v>
      </c>
      <c r="E103" s="50" t="s">
        <v>218</v>
      </c>
      <c r="F103" s="13" t="s">
        <v>322</v>
      </c>
      <c r="G103" s="76"/>
      <c r="H103" s="77">
        <f t="shared" si="3"/>
        <v>25200</v>
      </c>
      <c r="I103" s="54">
        <v>14000</v>
      </c>
      <c r="J103" s="54"/>
      <c r="K103" s="54"/>
      <c r="L103" s="54">
        <v>3360</v>
      </c>
      <c r="M103" s="54">
        <v>7840</v>
      </c>
      <c r="N103" s="78">
        <f t="shared" si="4"/>
        <v>25200</v>
      </c>
      <c r="O103" s="54">
        <v>14000</v>
      </c>
      <c r="P103" s="54"/>
      <c r="Q103" s="54"/>
      <c r="R103" s="54">
        <v>3360</v>
      </c>
      <c r="S103" s="54">
        <v>7840</v>
      </c>
      <c r="T103" s="79" t="s">
        <v>219</v>
      </c>
    </row>
    <row r="104" spans="1:20" s="80" customFormat="1" ht="54.75" customHeight="1">
      <c r="A104" s="49" t="s">
        <v>43</v>
      </c>
      <c r="B104" s="16" t="s">
        <v>208</v>
      </c>
      <c r="C104" s="16" t="s">
        <v>360</v>
      </c>
      <c r="D104" s="16" t="s">
        <v>359</v>
      </c>
      <c r="E104" s="50" t="s">
        <v>75</v>
      </c>
      <c r="F104" s="85" t="s">
        <v>450</v>
      </c>
      <c r="G104" s="76"/>
      <c r="H104" s="77">
        <f t="shared" si="3"/>
        <v>60000</v>
      </c>
      <c r="I104" s="54"/>
      <c r="J104" s="54"/>
      <c r="K104" s="54"/>
      <c r="L104" s="54">
        <v>30000</v>
      </c>
      <c r="M104" s="54">
        <v>30000</v>
      </c>
      <c r="N104" s="78">
        <f t="shared" si="4"/>
        <v>60000</v>
      </c>
      <c r="O104" s="54"/>
      <c r="P104" s="54"/>
      <c r="Q104" s="54"/>
      <c r="R104" s="54">
        <v>30000</v>
      </c>
      <c r="S104" s="54">
        <v>30000</v>
      </c>
      <c r="T104" s="79" t="s">
        <v>511</v>
      </c>
    </row>
    <row r="105" spans="1:20" s="80" customFormat="1" ht="54.75" customHeight="1">
      <c r="A105" s="49" t="s">
        <v>104</v>
      </c>
      <c r="B105" s="16" t="s">
        <v>106</v>
      </c>
      <c r="C105" s="16" t="s">
        <v>107</v>
      </c>
      <c r="D105" s="16" t="s">
        <v>518</v>
      </c>
      <c r="E105" s="50" t="s">
        <v>108</v>
      </c>
      <c r="F105" s="13" t="s">
        <v>109</v>
      </c>
      <c r="G105" s="90"/>
      <c r="H105" s="77">
        <f t="shared" si="3"/>
        <v>1200000</v>
      </c>
      <c r="I105" s="81"/>
      <c r="J105" s="81">
        <v>600000</v>
      </c>
      <c r="K105" s="81"/>
      <c r="L105" s="81"/>
      <c r="M105" s="81">
        <v>600000</v>
      </c>
      <c r="N105" s="78">
        <f t="shared" si="4"/>
        <v>951228</v>
      </c>
      <c r="O105" s="81"/>
      <c r="P105" s="81">
        <v>463274</v>
      </c>
      <c r="Q105" s="81"/>
      <c r="R105" s="81"/>
      <c r="S105" s="81">
        <v>487954</v>
      </c>
      <c r="T105" s="79" t="s">
        <v>110</v>
      </c>
    </row>
    <row r="106" spans="1:20" s="80" customFormat="1" ht="54.75" customHeight="1">
      <c r="A106" s="49" t="s">
        <v>250</v>
      </c>
      <c r="B106" s="16" t="s">
        <v>251</v>
      </c>
      <c r="C106" s="16" t="s">
        <v>252</v>
      </c>
      <c r="D106" s="16" t="s">
        <v>253</v>
      </c>
      <c r="E106" s="50" t="s">
        <v>254</v>
      </c>
      <c r="F106" s="85" t="s">
        <v>353</v>
      </c>
      <c r="G106" s="76"/>
      <c r="H106" s="77">
        <f t="shared" si="3"/>
        <v>440000</v>
      </c>
      <c r="I106" s="54"/>
      <c r="J106" s="54"/>
      <c r="K106" s="54"/>
      <c r="L106" s="54">
        <v>190000</v>
      </c>
      <c r="M106" s="54">
        <v>250000</v>
      </c>
      <c r="N106" s="78">
        <f t="shared" si="4"/>
        <v>440000</v>
      </c>
      <c r="O106" s="54"/>
      <c r="P106" s="54"/>
      <c r="Q106" s="54"/>
      <c r="R106" s="54">
        <v>190000</v>
      </c>
      <c r="S106" s="54">
        <v>250000</v>
      </c>
      <c r="T106" s="79" t="s">
        <v>255</v>
      </c>
    </row>
    <row r="107" spans="1:20" s="80" customFormat="1" ht="54.75" customHeight="1">
      <c r="A107" s="49" t="s">
        <v>43</v>
      </c>
      <c r="B107" s="47" t="s">
        <v>105</v>
      </c>
      <c r="C107" s="47" t="s">
        <v>324</v>
      </c>
      <c r="D107" s="47" t="s">
        <v>323</v>
      </c>
      <c r="E107" s="50" t="s">
        <v>112</v>
      </c>
      <c r="F107" s="13" t="s">
        <v>551</v>
      </c>
      <c r="G107" s="76"/>
      <c r="H107" s="77">
        <f t="shared" si="3"/>
        <v>50000</v>
      </c>
      <c r="I107" s="54"/>
      <c r="J107" s="54"/>
      <c r="K107" s="54"/>
      <c r="L107" s="54"/>
      <c r="M107" s="54">
        <v>50000</v>
      </c>
      <c r="N107" s="78">
        <f t="shared" si="4"/>
        <v>45000</v>
      </c>
      <c r="O107" s="54"/>
      <c r="P107" s="54"/>
      <c r="Q107" s="54"/>
      <c r="R107" s="54"/>
      <c r="S107" s="54">
        <v>45000</v>
      </c>
      <c r="T107" s="79" t="s">
        <v>452</v>
      </c>
    </row>
    <row r="108" spans="1:20" s="80" customFormat="1" ht="54.75" customHeight="1">
      <c r="A108" s="49" t="s">
        <v>104</v>
      </c>
      <c r="B108" s="47" t="s">
        <v>105</v>
      </c>
      <c r="C108" s="47" t="s">
        <v>324</v>
      </c>
      <c r="D108" s="47" t="s">
        <v>323</v>
      </c>
      <c r="E108" s="50" t="s">
        <v>113</v>
      </c>
      <c r="F108" s="13" t="s">
        <v>552</v>
      </c>
      <c r="G108" s="76"/>
      <c r="H108" s="77">
        <f t="shared" si="3"/>
        <v>20000</v>
      </c>
      <c r="I108" s="54"/>
      <c r="J108" s="54"/>
      <c r="K108" s="54"/>
      <c r="L108" s="54"/>
      <c r="M108" s="54">
        <v>20000</v>
      </c>
      <c r="N108" s="78">
        <f t="shared" si="4"/>
        <v>20000</v>
      </c>
      <c r="O108" s="54"/>
      <c r="P108" s="54"/>
      <c r="Q108" s="54"/>
      <c r="R108" s="54"/>
      <c r="S108" s="54">
        <v>20000</v>
      </c>
      <c r="T108" s="79" t="s">
        <v>425</v>
      </c>
    </row>
    <row r="109" spans="1:20" s="80" customFormat="1" ht="54.75" customHeight="1">
      <c r="A109" s="49" t="s">
        <v>104</v>
      </c>
      <c r="B109" s="47" t="s">
        <v>105</v>
      </c>
      <c r="C109" s="47" t="s">
        <v>324</v>
      </c>
      <c r="D109" s="47" t="s">
        <v>323</v>
      </c>
      <c r="E109" s="50" t="s">
        <v>114</v>
      </c>
      <c r="F109" s="13" t="s">
        <v>115</v>
      </c>
      <c r="G109" s="76"/>
      <c r="H109" s="77">
        <f t="shared" si="3"/>
        <v>5000</v>
      </c>
      <c r="I109" s="54"/>
      <c r="J109" s="54"/>
      <c r="K109" s="54"/>
      <c r="L109" s="54"/>
      <c r="M109" s="54">
        <v>5000</v>
      </c>
      <c r="N109" s="78">
        <f t="shared" si="4"/>
        <v>5000</v>
      </c>
      <c r="O109" s="54"/>
      <c r="P109" s="54"/>
      <c r="Q109" s="54"/>
      <c r="R109" s="54"/>
      <c r="S109" s="54">
        <v>5000</v>
      </c>
      <c r="T109" s="79" t="s">
        <v>425</v>
      </c>
    </row>
    <row r="110" spans="1:20" s="80" customFormat="1" ht="54.75" customHeight="1">
      <c r="A110" s="49" t="s">
        <v>43</v>
      </c>
      <c r="B110" s="47" t="s">
        <v>105</v>
      </c>
      <c r="C110" s="47" t="s">
        <v>324</v>
      </c>
      <c r="D110" s="47" t="s">
        <v>323</v>
      </c>
      <c r="E110" s="50" t="s">
        <v>63</v>
      </c>
      <c r="F110" s="13" t="s">
        <v>553</v>
      </c>
      <c r="G110" s="76"/>
      <c r="H110" s="77">
        <f t="shared" si="3"/>
        <v>3092000</v>
      </c>
      <c r="I110" s="54"/>
      <c r="J110" s="54">
        <v>1900000</v>
      </c>
      <c r="K110" s="54"/>
      <c r="L110" s="54">
        <v>380000</v>
      </c>
      <c r="M110" s="54">
        <v>812000</v>
      </c>
      <c r="N110" s="78">
        <f t="shared" si="4"/>
        <v>780000</v>
      </c>
      <c r="O110" s="54"/>
      <c r="P110" s="54">
        <v>200000</v>
      </c>
      <c r="Q110" s="54"/>
      <c r="R110" s="54">
        <v>380000</v>
      </c>
      <c r="S110" s="54">
        <v>200000</v>
      </c>
      <c r="T110" s="79" t="s">
        <v>116</v>
      </c>
    </row>
    <row r="111" spans="1:20" s="80" customFormat="1" ht="54.75" customHeight="1">
      <c r="A111" s="49" t="s">
        <v>43</v>
      </c>
      <c r="B111" s="16" t="s">
        <v>117</v>
      </c>
      <c r="C111" s="16" t="s">
        <v>118</v>
      </c>
      <c r="D111" s="16" t="s">
        <v>380</v>
      </c>
      <c r="E111" s="50" t="s">
        <v>120</v>
      </c>
      <c r="F111" s="13" t="s">
        <v>121</v>
      </c>
      <c r="G111" s="76"/>
      <c r="H111" s="77">
        <f t="shared" si="3"/>
        <v>593760</v>
      </c>
      <c r="I111" s="81">
        <v>248350</v>
      </c>
      <c r="J111" s="81"/>
      <c r="K111" s="81"/>
      <c r="L111" s="81">
        <v>101410</v>
      </c>
      <c r="M111" s="81">
        <v>244000</v>
      </c>
      <c r="N111" s="78">
        <f t="shared" si="4"/>
        <v>220000</v>
      </c>
      <c r="O111" s="81">
        <v>88000</v>
      </c>
      <c r="P111" s="81"/>
      <c r="Q111" s="81"/>
      <c r="R111" s="81"/>
      <c r="S111" s="81">
        <v>132000</v>
      </c>
      <c r="T111" s="79" t="s">
        <v>453</v>
      </c>
    </row>
    <row r="112" spans="1:20" s="80" customFormat="1" ht="54.75" customHeight="1">
      <c r="A112" s="49" t="s">
        <v>43</v>
      </c>
      <c r="B112" s="16" t="s">
        <v>269</v>
      </c>
      <c r="C112" s="16" t="s">
        <v>271</v>
      </c>
      <c r="D112" s="16" t="s">
        <v>241</v>
      </c>
      <c r="E112" s="50" t="s">
        <v>272</v>
      </c>
      <c r="F112" s="85" t="s">
        <v>240</v>
      </c>
      <c r="G112" s="90"/>
      <c r="H112" s="77">
        <f t="shared" si="3"/>
        <v>550000</v>
      </c>
      <c r="I112" s="81"/>
      <c r="J112" s="81"/>
      <c r="K112" s="81"/>
      <c r="L112" s="81"/>
      <c r="M112" s="81">
        <v>550000</v>
      </c>
      <c r="N112" s="78">
        <f t="shared" si="4"/>
        <v>550000</v>
      </c>
      <c r="O112" s="81"/>
      <c r="P112" s="81"/>
      <c r="Q112" s="81"/>
      <c r="R112" s="81"/>
      <c r="S112" s="81">
        <v>550000</v>
      </c>
      <c r="T112" s="79" t="s">
        <v>512</v>
      </c>
    </row>
    <row r="113" spans="1:20" s="80" customFormat="1" ht="54.75" customHeight="1">
      <c r="A113" s="49" t="s">
        <v>43</v>
      </c>
      <c r="B113" s="16" t="s">
        <v>268</v>
      </c>
      <c r="C113" s="16" t="s">
        <v>270</v>
      </c>
      <c r="D113" s="16" t="s">
        <v>241</v>
      </c>
      <c r="E113" s="50" t="s">
        <v>45</v>
      </c>
      <c r="F113" s="85" t="s">
        <v>325</v>
      </c>
      <c r="G113" s="90"/>
      <c r="H113" s="77">
        <f t="shared" si="3"/>
        <v>200000</v>
      </c>
      <c r="I113" s="81"/>
      <c r="J113" s="81"/>
      <c r="K113" s="81"/>
      <c r="L113" s="81"/>
      <c r="M113" s="81">
        <v>200000</v>
      </c>
      <c r="N113" s="78">
        <f t="shared" si="4"/>
        <v>200000</v>
      </c>
      <c r="O113" s="81"/>
      <c r="P113" s="81"/>
      <c r="Q113" s="81"/>
      <c r="R113" s="81"/>
      <c r="S113" s="81">
        <v>200000</v>
      </c>
      <c r="T113" s="79" t="s">
        <v>512</v>
      </c>
    </row>
    <row r="114" spans="1:20" s="80" customFormat="1" ht="54.75" customHeight="1">
      <c r="A114" s="49" t="s">
        <v>43</v>
      </c>
      <c r="B114" s="16" t="s">
        <v>44</v>
      </c>
      <c r="C114" s="111" t="s">
        <v>392</v>
      </c>
      <c r="D114" s="130" t="s">
        <v>326</v>
      </c>
      <c r="E114" s="50" t="s">
        <v>45</v>
      </c>
      <c r="F114" s="13" t="s">
        <v>554</v>
      </c>
      <c r="G114" s="90"/>
      <c r="H114" s="77">
        <f t="shared" si="3"/>
        <v>849000</v>
      </c>
      <c r="I114" s="81"/>
      <c r="J114" s="81">
        <v>849000</v>
      </c>
      <c r="K114" s="81"/>
      <c r="L114" s="81"/>
      <c r="M114" s="81"/>
      <c r="N114" s="78">
        <f t="shared" si="4"/>
        <v>492430</v>
      </c>
      <c r="O114" s="81"/>
      <c r="P114" s="81">
        <v>492430</v>
      </c>
      <c r="Q114" s="81"/>
      <c r="R114" s="81"/>
      <c r="S114" s="81"/>
      <c r="T114" s="79" t="s">
        <v>513</v>
      </c>
    </row>
    <row r="115" spans="1:20" s="80" customFormat="1" ht="54.75" customHeight="1">
      <c r="A115" s="49" t="s">
        <v>43</v>
      </c>
      <c r="B115" s="47" t="s">
        <v>44</v>
      </c>
      <c r="C115" s="91" t="s">
        <v>242</v>
      </c>
      <c r="D115" s="58" t="s">
        <v>383</v>
      </c>
      <c r="E115" s="50" t="s">
        <v>45</v>
      </c>
      <c r="F115" s="13" t="s">
        <v>555</v>
      </c>
      <c r="G115" s="76"/>
      <c r="H115" s="77">
        <f t="shared" si="3"/>
        <v>500000</v>
      </c>
      <c r="I115" s="54"/>
      <c r="J115" s="54"/>
      <c r="K115" s="54"/>
      <c r="L115" s="54"/>
      <c r="M115" s="54">
        <v>500000</v>
      </c>
      <c r="N115" s="78">
        <f t="shared" si="4"/>
        <v>375847</v>
      </c>
      <c r="O115" s="54"/>
      <c r="P115" s="54"/>
      <c r="Q115" s="54"/>
      <c r="R115" s="54"/>
      <c r="S115" s="54">
        <v>375847</v>
      </c>
      <c r="T115" s="79" t="s">
        <v>514</v>
      </c>
    </row>
    <row r="116" spans="1:20" s="80" customFormat="1" ht="54.75" customHeight="1">
      <c r="A116" s="49" t="s">
        <v>43</v>
      </c>
      <c r="B116" s="47" t="s">
        <v>44</v>
      </c>
      <c r="C116" s="47" t="s">
        <v>327</v>
      </c>
      <c r="D116" s="58" t="s">
        <v>273</v>
      </c>
      <c r="E116" s="50" t="s">
        <v>45</v>
      </c>
      <c r="F116" s="13" t="s">
        <v>466</v>
      </c>
      <c r="G116" s="76"/>
      <c r="H116" s="77">
        <f t="shared" si="3"/>
        <v>710000</v>
      </c>
      <c r="I116" s="54"/>
      <c r="J116" s="54"/>
      <c r="K116" s="54"/>
      <c r="L116" s="54"/>
      <c r="M116" s="54">
        <v>710000</v>
      </c>
      <c r="N116" s="78">
        <f t="shared" si="4"/>
        <v>318688</v>
      </c>
      <c r="O116" s="54"/>
      <c r="P116" s="54"/>
      <c r="Q116" s="54"/>
      <c r="R116" s="54"/>
      <c r="S116" s="54">
        <v>318688</v>
      </c>
      <c r="T116" s="79" t="s">
        <v>274</v>
      </c>
    </row>
    <row r="117" spans="1:20" s="80" customFormat="1" ht="54.75" customHeight="1">
      <c r="A117" s="49" t="s">
        <v>46</v>
      </c>
      <c r="B117" s="16" t="s">
        <v>42</v>
      </c>
      <c r="C117" s="16" t="s">
        <v>275</v>
      </c>
      <c r="D117" s="130" t="s">
        <v>276</v>
      </c>
      <c r="E117" s="52" t="s">
        <v>49</v>
      </c>
      <c r="F117" s="164" t="s">
        <v>277</v>
      </c>
      <c r="G117" s="76"/>
      <c r="H117" s="77">
        <f t="shared" si="3"/>
        <v>46160</v>
      </c>
      <c r="I117" s="54"/>
      <c r="J117" s="54"/>
      <c r="K117" s="54"/>
      <c r="L117" s="54">
        <v>23080</v>
      </c>
      <c r="M117" s="54">
        <v>23080</v>
      </c>
      <c r="N117" s="78">
        <f t="shared" si="4"/>
        <v>46160</v>
      </c>
      <c r="O117" s="54"/>
      <c r="P117" s="54"/>
      <c r="Q117" s="54"/>
      <c r="R117" s="54">
        <v>23080</v>
      </c>
      <c r="S117" s="54">
        <v>23080</v>
      </c>
      <c r="T117" s="79" t="s">
        <v>431</v>
      </c>
    </row>
    <row r="118" spans="1:20" s="80" customFormat="1" ht="54.75" customHeight="1">
      <c r="A118" s="49" t="s">
        <v>46</v>
      </c>
      <c r="B118" s="16" t="s">
        <v>42</v>
      </c>
      <c r="C118" s="112" t="s">
        <v>396</v>
      </c>
      <c r="D118" s="112" t="s">
        <v>400</v>
      </c>
      <c r="E118" s="126" t="s">
        <v>49</v>
      </c>
      <c r="F118" s="115" t="s">
        <v>464</v>
      </c>
      <c r="G118" s="76"/>
      <c r="H118" s="77">
        <f t="shared" si="3"/>
        <v>946002</v>
      </c>
      <c r="I118" s="128"/>
      <c r="J118" s="116">
        <v>476000</v>
      </c>
      <c r="K118" s="116"/>
      <c r="L118" s="116"/>
      <c r="M118" s="116">
        <v>470002</v>
      </c>
      <c r="N118" s="78">
        <f t="shared" si="4"/>
        <v>946002</v>
      </c>
      <c r="O118" s="116"/>
      <c r="P118" s="116">
        <v>476000</v>
      </c>
      <c r="Q118" s="116"/>
      <c r="R118" s="116"/>
      <c r="S118" s="116">
        <v>470002</v>
      </c>
      <c r="T118" s="117" t="s">
        <v>515</v>
      </c>
    </row>
    <row r="119" spans="1:20" s="80" customFormat="1" ht="54.75" customHeight="1">
      <c r="A119" s="49" t="s">
        <v>46</v>
      </c>
      <c r="B119" s="16" t="s">
        <v>42</v>
      </c>
      <c r="C119" s="112" t="s">
        <v>396</v>
      </c>
      <c r="D119" s="112" t="s">
        <v>400</v>
      </c>
      <c r="E119" s="126" t="s">
        <v>399</v>
      </c>
      <c r="F119" s="115" t="s">
        <v>465</v>
      </c>
      <c r="G119" s="76"/>
      <c r="H119" s="77">
        <f t="shared" si="3"/>
        <v>5998</v>
      </c>
      <c r="I119" s="122"/>
      <c r="J119" s="123"/>
      <c r="K119" s="122"/>
      <c r="L119" s="122"/>
      <c r="M119" s="122">
        <v>5998</v>
      </c>
      <c r="N119" s="78">
        <f t="shared" si="4"/>
        <v>5275</v>
      </c>
      <c r="O119" s="122"/>
      <c r="P119" s="123"/>
      <c r="Q119" s="122"/>
      <c r="R119" s="122"/>
      <c r="S119" s="122">
        <v>5275</v>
      </c>
      <c r="T119" s="124" t="s">
        <v>515</v>
      </c>
    </row>
    <row r="120" spans="1:20" s="80" customFormat="1" ht="54.75" customHeight="1">
      <c r="A120" s="131" t="s">
        <v>46</v>
      </c>
      <c r="B120" s="119" t="s">
        <v>47</v>
      </c>
      <c r="C120" s="119" t="s">
        <v>47</v>
      </c>
      <c r="D120" s="167" t="s">
        <v>48</v>
      </c>
      <c r="E120" s="118" t="s">
        <v>49</v>
      </c>
      <c r="F120" s="132" t="s">
        <v>556</v>
      </c>
      <c r="G120" s="90"/>
      <c r="H120" s="77">
        <f t="shared" si="3"/>
        <v>183000</v>
      </c>
      <c r="I120" s="120"/>
      <c r="J120" s="120"/>
      <c r="K120" s="120"/>
      <c r="L120" s="120">
        <v>55000</v>
      </c>
      <c r="M120" s="120">
        <v>128000</v>
      </c>
      <c r="N120" s="78">
        <f t="shared" si="4"/>
        <v>93504</v>
      </c>
      <c r="O120" s="120"/>
      <c r="P120" s="120"/>
      <c r="Q120" s="120"/>
      <c r="R120" s="120">
        <v>0</v>
      </c>
      <c r="S120" s="120">
        <v>93504</v>
      </c>
      <c r="T120" s="121" t="s">
        <v>432</v>
      </c>
    </row>
    <row r="121" spans="1:20" s="80" customFormat="1" ht="54.75" customHeight="1">
      <c r="A121" s="49" t="s">
        <v>46</v>
      </c>
      <c r="B121" s="16" t="s">
        <v>47</v>
      </c>
      <c r="C121" s="16" t="s">
        <v>47</v>
      </c>
      <c r="D121" s="130" t="s">
        <v>50</v>
      </c>
      <c r="E121" s="50" t="s">
        <v>49</v>
      </c>
      <c r="F121" s="94" t="s">
        <v>557</v>
      </c>
      <c r="G121" s="76"/>
      <c r="H121" s="77">
        <f t="shared" si="3"/>
        <v>258000</v>
      </c>
      <c r="I121" s="54"/>
      <c r="J121" s="54"/>
      <c r="K121" s="54"/>
      <c r="L121" s="54">
        <v>129000</v>
      </c>
      <c r="M121" s="54">
        <v>129000</v>
      </c>
      <c r="N121" s="78">
        <f t="shared" si="4"/>
        <v>258000</v>
      </c>
      <c r="O121" s="54"/>
      <c r="P121" s="54"/>
      <c r="Q121" s="54"/>
      <c r="R121" s="54">
        <v>129000</v>
      </c>
      <c r="S121" s="54">
        <v>129000</v>
      </c>
      <c r="T121" s="79" t="s">
        <v>433</v>
      </c>
    </row>
    <row r="122" spans="1:20" s="80" customFormat="1" ht="54.75" customHeight="1">
      <c r="A122" s="49" t="s">
        <v>46</v>
      </c>
      <c r="B122" s="16" t="s">
        <v>47</v>
      </c>
      <c r="C122" s="16" t="s">
        <v>47</v>
      </c>
      <c r="D122" s="130" t="s">
        <v>363</v>
      </c>
      <c r="E122" s="50" t="s">
        <v>49</v>
      </c>
      <c r="F122" s="94" t="s">
        <v>361</v>
      </c>
      <c r="G122" s="76"/>
      <c r="H122" s="77">
        <f t="shared" si="3"/>
        <v>250000</v>
      </c>
      <c r="I122" s="54"/>
      <c r="J122" s="54">
        <v>200000</v>
      </c>
      <c r="K122" s="54"/>
      <c r="L122" s="54">
        <v>15000</v>
      </c>
      <c r="M122" s="54">
        <v>35000</v>
      </c>
      <c r="N122" s="78">
        <f t="shared" si="4"/>
        <v>42059</v>
      </c>
      <c r="O122" s="54"/>
      <c r="P122" s="54">
        <v>30899</v>
      </c>
      <c r="Q122" s="54"/>
      <c r="R122" s="54">
        <v>3348</v>
      </c>
      <c r="S122" s="54">
        <v>7812</v>
      </c>
      <c r="T122" s="79" t="s">
        <v>433</v>
      </c>
    </row>
    <row r="123" spans="1:20" s="80" customFormat="1" ht="54.75" customHeight="1">
      <c r="A123" s="49" t="s">
        <v>46</v>
      </c>
      <c r="B123" s="16" t="s">
        <v>47</v>
      </c>
      <c r="C123" s="16" t="s">
        <v>47</v>
      </c>
      <c r="D123" s="130" t="s">
        <v>364</v>
      </c>
      <c r="E123" s="50" t="s">
        <v>49</v>
      </c>
      <c r="F123" s="94" t="s">
        <v>362</v>
      </c>
      <c r="G123" s="76"/>
      <c r="H123" s="77">
        <f t="shared" si="3"/>
        <v>200000</v>
      </c>
      <c r="I123" s="54"/>
      <c r="J123" s="54">
        <v>160000</v>
      </c>
      <c r="K123" s="54"/>
      <c r="L123" s="54">
        <v>12000</v>
      </c>
      <c r="M123" s="54">
        <v>28000</v>
      </c>
      <c r="N123" s="78">
        <f t="shared" si="4"/>
        <v>200000</v>
      </c>
      <c r="O123" s="54"/>
      <c r="P123" s="54">
        <v>160000</v>
      </c>
      <c r="Q123" s="54"/>
      <c r="R123" s="54">
        <v>12000</v>
      </c>
      <c r="S123" s="54">
        <v>28000</v>
      </c>
      <c r="T123" s="79" t="s">
        <v>433</v>
      </c>
    </row>
    <row r="124" spans="1:20" s="80" customFormat="1" ht="64.5" customHeight="1">
      <c r="A124" s="49" t="s">
        <v>46</v>
      </c>
      <c r="B124" s="16" t="s">
        <v>47</v>
      </c>
      <c r="C124" s="16" t="s">
        <v>51</v>
      </c>
      <c r="D124" s="130" t="s">
        <v>52</v>
      </c>
      <c r="E124" s="50" t="s">
        <v>49</v>
      </c>
      <c r="F124" s="94" t="s">
        <v>53</v>
      </c>
      <c r="G124" s="76"/>
      <c r="H124" s="77">
        <f t="shared" si="3"/>
        <v>1679930</v>
      </c>
      <c r="I124" s="54"/>
      <c r="J124" s="54">
        <v>1180000</v>
      </c>
      <c r="K124" s="54"/>
      <c r="L124" s="54">
        <v>152000</v>
      </c>
      <c r="M124" s="54">
        <v>347930</v>
      </c>
      <c r="N124" s="78">
        <f t="shared" si="4"/>
        <v>1679930</v>
      </c>
      <c r="O124" s="54"/>
      <c r="P124" s="54">
        <v>1180000</v>
      </c>
      <c r="Q124" s="54"/>
      <c r="R124" s="54">
        <v>152000</v>
      </c>
      <c r="S124" s="54">
        <v>347930</v>
      </c>
      <c r="T124" s="79" t="s">
        <v>479</v>
      </c>
    </row>
    <row r="125" spans="1:20" s="80" customFormat="1" ht="64.5" customHeight="1">
      <c r="A125" s="49" t="s">
        <v>46</v>
      </c>
      <c r="B125" s="16" t="s">
        <v>47</v>
      </c>
      <c r="C125" s="16" t="s">
        <v>51</v>
      </c>
      <c r="D125" s="130" t="s">
        <v>52</v>
      </c>
      <c r="E125" s="50" t="s">
        <v>54</v>
      </c>
      <c r="F125" s="94" t="s">
        <v>397</v>
      </c>
      <c r="G125" s="76"/>
      <c r="H125" s="77">
        <f t="shared" si="3"/>
        <v>6070</v>
      </c>
      <c r="I125" s="54"/>
      <c r="J125" s="54"/>
      <c r="K125" s="54"/>
      <c r="L125" s="54"/>
      <c r="M125" s="54">
        <v>6070</v>
      </c>
      <c r="N125" s="78">
        <f t="shared" si="4"/>
        <v>5210</v>
      </c>
      <c r="O125" s="54"/>
      <c r="P125" s="54"/>
      <c r="Q125" s="54"/>
      <c r="R125" s="54"/>
      <c r="S125" s="54">
        <v>5210</v>
      </c>
      <c r="T125" s="79" t="s">
        <v>480</v>
      </c>
    </row>
    <row r="126" spans="1:20" s="80" customFormat="1" ht="54.75" customHeight="1">
      <c r="A126" s="49" t="s">
        <v>46</v>
      </c>
      <c r="B126" s="16" t="s">
        <v>47</v>
      </c>
      <c r="C126" s="16" t="s">
        <v>51</v>
      </c>
      <c r="D126" s="130" t="s">
        <v>55</v>
      </c>
      <c r="E126" s="50" t="s">
        <v>49</v>
      </c>
      <c r="F126" s="94" t="s">
        <v>398</v>
      </c>
      <c r="G126" s="76"/>
      <c r="H126" s="77">
        <f t="shared" si="3"/>
        <v>400000</v>
      </c>
      <c r="I126" s="54"/>
      <c r="J126" s="54">
        <v>280000</v>
      </c>
      <c r="K126" s="54"/>
      <c r="L126" s="54">
        <v>36000</v>
      </c>
      <c r="M126" s="54">
        <v>84000</v>
      </c>
      <c r="N126" s="78">
        <f t="shared" si="4"/>
        <v>35628</v>
      </c>
      <c r="O126" s="54"/>
      <c r="P126" s="54"/>
      <c r="Q126" s="54"/>
      <c r="R126" s="54"/>
      <c r="S126" s="54">
        <v>35628</v>
      </c>
      <c r="T126" s="79" t="s">
        <v>432</v>
      </c>
    </row>
    <row r="127" spans="1:20" s="80" customFormat="1" ht="49.5" customHeight="1">
      <c r="A127" s="49" t="s">
        <v>46</v>
      </c>
      <c r="B127" s="16" t="s">
        <v>47</v>
      </c>
      <c r="C127" s="16" t="s">
        <v>367</v>
      </c>
      <c r="D127" s="16" t="s">
        <v>365</v>
      </c>
      <c r="E127" s="50" t="s">
        <v>49</v>
      </c>
      <c r="F127" s="94" t="s">
        <v>570</v>
      </c>
      <c r="G127" s="76"/>
      <c r="H127" s="77">
        <f t="shared" si="3"/>
        <v>540500</v>
      </c>
      <c r="I127" s="54"/>
      <c r="J127" s="54"/>
      <c r="K127" s="54"/>
      <c r="L127" s="54"/>
      <c r="M127" s="54">
        <v>540500</v>
      </c>
      <c r="N127" s="78">
        <f t="shared" si="4"/>
        <v>215275</v>
      </c>
      <c r="O127" s="54"/>
      <c r="P127" s="54"/>
      <c r="Q127" s="54"/>
      <c r="R127" s="54"/>
      <c r="S127" s="54">
        <v>215275</v>
      </c>
      <c r="T127" s="79" t="s">
        <v>433</v>
      </c>
    </row>
    <row r="128" spans="1:20" s="80" customFormat="1" ht="49.5" customHeight="1">
      <c r="A128" s="49" t="s">
        <v>46</v>
      </c>
      <c r="B128" s="16" t="s">
        <v>47</v>
      </c>
      <c r="C128" s="16" t="s">
        <v>367</v>
      </c>
      <c r="D128" s="16" t="s">
        <v>278</v>
      </c>
      <c r="E128" s="50" t="s">
        <v>49</v>
      </c>
      <c r="F128" s="94" t="s">
        <v>328</v>
      </c>
      <c r="G128" s="76"/>
      <c r="H128" s="77">
        <f t="shared" si="3"/>
        <v>100000</v>
      </c>
      <c r="I128" s="54"/>
      <c r="J128" s="54"/>
      <c r="K128" s="54"/>
      <c r="L128" s="54"/>
      <c r="M128" s="54">
        <v>100000</v>
      </c>
      <c r="N128" s="78">
        <f t="shared" si="4"/>
        <v>100000</v>
      </c>
      <c r="O128" s="54"/>
      <c r="P128" s="54"/>
      <c r="Q128" s="54"/>
      <c r="R128" s="54"/>
      <c r="S128" s="54">
        <v>100000</v>
      </c>
      <c r="T128" s="79" t="s">
        <v>434</v>
      </c>
    </row>
    <row r="129" spans="1:20" s="80" customFormat="1" ht="49.5" customHeight="1">
      <c r="A129" s="49" t="s">
        <v>46</v>
      </c>
      <c r="B129" s="16" t="s">
        <v>47</v>
      </c>
      <c r="C129" s="16" t="s">
        <v>367</v>
      </c>
      <c r="D129" s="16" t="s">
        <v>519</v>
      </c>
      <c r="E129" s="50" t="s">
        <v>49</v>
      </c>
      <c r="F129" s="94" t="s">
        <v>366</v>
      </c>
      <c r="G129" s="76"/>
      <c r="H129" s="77">
        <f t="shared" si="3"/>
        <v>100000</v>
      </c>
      <c r="I129" s="54">
        <v>50000</v>
      </c>
      <c r="J129" s="54"/>
      <c r="K129" s="54"/>
      <c r="L129" s="54"/>
      <c r="M129" s="54">
        <v>50000</v>
      </c>
      <c r="N129" s="78">
        <f t="shared" si="4"/>
        <v>4222</v>
      </c>
      <c r="O129" s="54"/>
      <c r="P129" s="54"/>
      <c r="Q129" s="54"/>
      <c r="R129" s="54"/>
      <c r="S129" s="54">
        <v>4222</v>
      </c>
      <c r="T129" s="79" t="s">
        <v>435</v>
      </c>
    </row>
    <row r="130" spans="1:20" s="80" customFormat="1" ht="49.5" customHeight="1">
      <c r="A130" s="49" t="s">
        <v>46</v>
      </c>
      <c r="B130" s="16" t="s">
        <v>47</v>
      </c>
      <c r="C130" s="16" t="s">
        <v>367</v>
      </c>
      <c r="D130" s="16" t="s">
        <v>387</v>
      </c>
      <c r="E130" s="50" t="s">
        <v>49</v>
      </c>
      <c r="F130" s="94" t="s">
        <v>56</v>
      </c>
      <c r="G130" s="76"/>
      <c r="H130" s="77">
        <f t="shared" si="3"/>
        <v>130000</v>
      </c>
      <c r="I130" s="54">
        <v>65000</v>
      </c>
      <c r="J130" s="54"/>
      <c r="K130" s="54"/>
      <c r="L130" s="54">
        <v>19500</v>
      </c>
      <c r="M130" s="54">
        <v>45500</v>
      </c>
      <c r="N130" s="78">
        <f t="shared" si="4"/>
        <v>2109</v>
      </c>
      <c r="O130" s="54"/>
      <c r="P130" s="54"/>
      <c r="Q130" s="54"/>
      <c r="R130" s="54"/>
      <c r="S130" s="54">
        <v>2109</v>
      </c>
      <c r="T130" s="79" t="s">
        <v>436</v>
      </c>
    </row>
    <row r="131" spans="1:20" s="80" customFormat="1" ht="49.5" customHeight="1">
      <c r="A131" s="49" t="s">
        <v>46</v>
      </c>
      <c r="B131" s="16" t="s">
        <v>47</v>
      </c>
      <c r="C131" s="16" t="s">
        <v>367</v>
      </c>
      <c r="D131" s="16" t="s">
        <v>388</v>
      </c>
      <c r="E131" s="50" t="s">
        <v>49</v>
      </c>
      <c r="F131" s="94" t="s">
        <v>57</v>
      </c>
      <c r="G131" s="76"/>
      <c r="H131" s="77">
        <f t="shared" si="3"/>
        <v>440000</v>
      </c>
      <c r="I131" s="54">
        <v>220000</v>
      </c>
      <c r="J131" s="54"/>
      <c r="K131" s="54"/>
      <c r="L131" s="54">
        <v>66000</v>
      </c>
      <c r="M131" s="54">
        <v>154000</v>
      </c>
      <c r="N131" s="78">
        <f t="shared" si="4"/>
        <v>104921</v>
      </c>
      <c r="O131" s="54"/>
      <c r="P131" s="54"/>
      <c r="Q131" s="54"/>
      <c r="R131" s="54">
        <v>46032</v>
      </c>
      <c r="S131" s="54">
        <v>58889</v>
      </c>
      <c r="T131" s="79" t="s">
        <v>436</v>
      </c>
    </row>
    <row r="132" spans="1:20" s="80" customFormat="1" ht="49.5" customHeight="1">
      <c r="A132" s="49" t="s">
        <v>46</v>
      </c>
      <c r="B132" s="16" t="s">
        <v>47</v>
      </c>
      <c r="C132" s="16" t="s">
        <v>367</v>
      </c>
      <c r="D132" s="16" t="s">
        <v>389</v>
      </c>
      <c r="E132" s="50" t="s">
        <v>49</v>
      </c>
      <c r="F132" s="94" t="s">
        <v>58</v>
      </c>
      <c r="G132" s="76"/>
      <c r="H132" s="77">
        <f t="shared" si="3"/>
        <v>440000</v>
      </c>
      <c r="I132" s="54">
        <v>220000</v>
      </c>
      <c r="J132" s="54"/>
      <c r="K132" s="54"/>
      <c r="L132" s="54">
        <v>66000</v>
      </c>
      <c r="M132" s="54">
        <v>154000</v>
      </c>
      <c r="N132" s="78">
        <f t="shared" si="4"/>
        <v>238102</v>
      </c>
      <c r="O132" s="54">
        <v>20726</v>
      </c>
      <c r="P132" s="54"/>
      <c r="Q132" s="54"/>
      <c r="R132" s="54">
        <v>65362</v>
      </c>
      <c r="S132" s="54">
        <v>152014</v>
      </c>
      <c r="T132" s="79" t="s">
        <v>437</v>
      </c>
    </row>
    <row r="133" spans="1:20" s="80" customFormat="1" ht="49.5" customHeight="1">
      <c r="A133" s="49" t="s">
        <v>46</v>
      </c>
      <c r="B133" s="16" t="s">
        <v>47</v>
      </c>
      <c r="C133" s="16" t="s">
        <v>367</v>
      </c>
      <c r="D133" s="16" t="s">
        <v>390</v>
      </c>
      <c r="E133" s="50" t="s">
        <v>49</v>
      </c>
      <c r="F133" s="94" t="s">
        <v>59</v>
      </c>
      <c r="G133" s="76"/>
      <c r="H133" s="77">
        <f t="shared" si="3"/>
        <v>804897</v>
      </c>
      <c r="I133" s="54">
        <v>405000</v>
      </c>
      <c r="J133" s="54"/>
      <c r="K133" s="54"/>
      <c r="L133" s="54">
        <v>121500</v>
      </c>
      <c r="M133" s="54">
        <v>278397</v>
      </c>
      <c r="N133" s="78">
        <f t="shared" si="4"/>
        <v>502592</v>
      </c>
      <c r="O133" s="54">
        <v>102695</v>
      </c>
      <c r="P133" s="54"/>
      <c r="Q133" s="54"/>
      <c r="R133" s="54">
        <v>121500</v>
      </c>
      <c r="S133" s="54">
        <v>278397</v>
      </c>
      <c r="T133" s="79" t="s">
        <v>437</v>
      </c>
    </row>
    <row r="134" spans="1:20" s="80" customFormat="1" ht="49.5" customHeight="1">
      <c r="A134" s="49" t="s">
        <v>46</v>
      </c>
      <c r="B134" s="16" t="s">
        <v>47</v>
      </c>
      <c r="C134" s="16" t="s">
        <v>367</v>
      </c>
      <c r="D134" s="16" t="s">
        <v>390</v>
      </c>
      <c r="E134" s="50" t="s">
        <v>279</v>
      </c>
      <c r="F134" s="94" t="s">
        <v>460</v>
      </c>
      <c r="G134" s="76"/>
      <c r="H134" s="77">
        <f t="shared" si="3"/>
        <v>5103</v>
      </c>
      <c r="I134" s="54"/>
      <c r="J134" s="54"/>
      <c r="K134" s="54"/>
      <c r="L134" s="54"/>
      <c r="M134" s="54">
        <v>5103</v>
      </c>
      <c r="N134" s="78">
        <f t="shared" si="4"/>
        <v>4893</v>
      </c>
      <c r="O134" s="54"/>
      <c r="P134" s="54"/>
      <c r="Q134" s="54"/>
      <c r="R134" s="54"/>
      <c r="S134" s="54">
        <v>4893</v>
      </c>
      <c r="T134" s="79" t="s">
        <v>437</v>
      </c>
    </row>
    <row r="135" spans="1:20" s="80" customFormat="1" ht="49.5" customHeight="1">
      <c r="A135" s="49" t="s">
        <v>46</v>
      </c>
      <c r="B135" s="16" t="s">
        <v>47</v>
      </c>
      <c r="C135" s="16" t="s">
        <v>367</v>
      </c>
      <c r="D135" s="16" t="s">
        <v>391</v>
      </c>
      <c r="E135" s="50" t="s">
        <v>49</v>
      </c>
      <c r="F135" s="94" t="s">
        <v>280</v>
      </c>
      <c r="G135" s="76"/>
      <c r="H135" s="77">
        <f t="shared" si="3"/>
        <v>84000</v>
      </c>
      <c r="I135" s="54">
        <v>42000</v>
      </c>
      <c r="J135" s="54"/>
      <c r="K135" s="54"/>
      <c r="L135" s="54">
        <v>12600</v>
      </c>
      <c r="M135" s="54">
        <v>29400</v>
      </c>
      <c r="N135" s="78">
        <f t="shared" si="4"/>
        <v>84000</v>
      </c>
      <c r="O135" s="54">
        <v>42000</v>
      </c>
      <c r="P135" s="54"/>
      <c r="Q135" s="54"/>
      <c r="R135" s="54">
        <v>12600</v>
      </c>
      <c r="S135" s="54">
        <v>29400</v>
      </c>
      <c r="T135" s="79" t="s">
        <v>481</v>
      </c>
    </row>
    <row r="136" spans="1:20" s="80" customFormat="1" ht="49.5" customHeight="1">
      <c r="A136" s="49" t="s">
        <v>46</v>
      </c>
      <c r="B136" s="16" t="s">
        <v>47</v>
      </c>
      <c r="C136" s="16" t="s">
        <v>368</v>
      </c>
      <c r="D136" s="130" t="s">
        <v>61</v>
      </c>
      <c r="E136" s="50" t="s">
        <v>49</v>
      </c>
      <c r="F136" s="164" t="s">
        <v>561</v>
      </c>
      <c r="G136" s="76"/>
      <c r="H136" s="77">
        <f t="shared" si="3"/>
        <v>3484280</v>
      </c>
      <c r="I136" s="93"/>
      <c r="J136" s="93"/>
      <c r="K136" s="93"/>
      <c r="L136" s="93"/>
      <c r="M136" s="93">
        <v>3484280</v>
      </c>
      <c r="N136" s="78">
        <f t="shared" si="4"/>
        <v>1276848</v>
      </c>
      <c r="O136" s="93"/>
      <c r="P136" s="93"/>
      <c r="Q136" s="93"/>
      <c r="R136" s="93"/>
      <c r="S136" s="93">
        <v>1276848</v>
      </c>
      <c r="T136" s="79" t="s">
        <v>436</v>
      </c>
    </row>
    <row r="137" spans="1:20" s="80" customFormat="1" ht="49.5" customHeight="1">
      <c r="A137" s="49" t="s">
        <v>43</v>
      </c>
      <c r="B137" s="16" t="s">
        <v>384</v>
      </c>
      <c r="C137" s="16" t="s">
        <v>281</v>
      </c>
      <c r="D137" s="130" t="s">
        <v>282</v>
      </c>
      <c r="E137" s="50" t="s">
        <v>45</v>
      </c>
      <c r="F137" s="13" t="s">
        <v>243</v>
      </c>
      <c r="G137" s="90"/>
      <c r="H137" s="77">
        <f t="shared" si="3"/>
        <v>996400</v>
      </c>
      <c r="I137" s="81">
        <v>500000</v>
      </c>
      <c r="J137" s="81"/>
      <c r="K137" s="81"/>
      <c r="L137" s="81">
        <v>150000</v>
      </c>
      <c r="M137" s="81">
        <v>346400</v>
      </c>
      <c r="N137" s="78">
        <f t="shared" si="4"/>
        <v>904075</v>
      </c>
      <c r="O137" s="81">
        <v>453662</v>
      </c>
      <c r="P137" s="81"/>
      <c r="Q137" s="81"/>
      <c r="R137" s="81">
        <v>136105</v>
      </c>
      <c r="S137" s="81">
        <v>314308</v>
      </c>
      <c r="T137" s="79" t="s">
        <v>283</v>
      </c>
    </row>
    <row r="138" spans="1:20" s="80" customFormat="1" ht="49.5" customHeight="1">
      <c r="A138" s="49" t="s">
        <v>43</v>
      </c>
      <c r="B138" s="16" t="s">
        <v>384</v>
      </c>
      <c r="C138" s="47" t="s">
        <v>281</v>
      </c>
      <c r="D138" s="58" t="s">
        <v>282</v>
      </c>
      <c r="E138" s="50" t="s">
        <v>279</v>
      </c>
      <c r="F138" s="13" t="s">
        <v>244</v>
      </c>
      <c r="G138" s="76"/>
      <c r="H138" s="77">
        <f aca="true" t="shared" si="5" ref="H138:H156">SUM(I138:M138)</f>
        <v>3600</v>
      </c>
      <c r="I138" s="54"/>
      <c r="J138" s="54"/>
      <c r="K138" s="54"/>
      <c r="L138" s="54"/>
      <c r="M138" s="54">
        <v>3600</v>
      </c>
      <c r="N138" s="78">
        <f aca="true" t="shared" si="6" ref="N138:N156">SUM(O138:S138)</f>
        <v>2163</v>
      </c>
      <c r="O138" s="54"/>
      <c r="P138" s="54"/>
      <c r="Q138" s="54"/>
      <c r="R138" s="54"/>
      <c r="S138" s="54">
        <v>2163</v>
      </c>
      <c r="T138" s="79" t="str">
        <f>T137</f>
        <v>행정절차 이행중</v>
      </c>
    </row>
    <row r="139" spans="1:20" s="80" customFormat="1" ht="49.5" customHeight="1">
      <c r="A139" s="49" t="s">
        <v>43</v>
      </c>
      <c r="B139" s="16" t="s">
        <v>384</v>
      </c>
      <c r="C139" s="47" t="s">
        <v>281</v>
      </c>
      <c r="D139" s="58" t="s">
        <v>246</v>
      </c>
      <c r="E139" s="50" t="s">
        <v>45</v>
      </c>
      <c r="F139" s="13" t="s">
        <v>246</v>
      </c>
      <c r="G139" s="76"/>
      <c r="H139" s="77">
        <f t="shared" si="5"/>
        <v>1403000</v>
      </c>
      <c r="I139" s="54">
        <v>600000</v>
      </c>
      <c r="J139" s="54"/>
      <c r="K139" s="54"/>
      <c r="L139" s="54"/>
      <c r="M139" s="54">
        <v>803000</v>
      </c>
      <c r="N139" s="78">
        <f t="shared" si="6"/>
        <v>1147641</v>
      </c>
      <c r="O139" s="54">
        <v>402002</v>
      </c>
      <c r="P139" s="54"/>
      <c r="Q139" s="54"/>
      <c r="R139" s="54"/>
      <c r="S139" s="54">
        <v>745639</v>
      </c>
      <c r="T139" s="79" t="s">
        <v>438</v>
      </c>
    </row>
    <row r="140" spans="1:20" s="80" customFormat="1" ht="49.5" customHeight="1">
      <c r="A140" s="49" t="s">
        <v>43</v>
      </c>
      <c r="B140" s="16" t="s">
        <v>384</v>
      </c>
      <c r="C140" s="47" t="s">
        <v>281</v>
      </c>
      <c r="D140" s="58" t="s">
        <v>247</v>
      </c>
      <c r="E140" s="50" t="s">
        <v>45</v>
      </c>
      <c r="F140" s="13" t="s">
        <v>247</v>
      </c>
      <c r="G140" s="76"/>
      <c r="H140" s="77">
        <f t="shared" si="5"/>
        <v>1100000</v>
      </c>
      <c r="I140" s="54">
        <v>1100000</v>
      </c>
      <c r="J140" s="54"/>
      <c r="K140" s="54"/>
      <c r="L140" s="54"/>
      <c r="M140" s="54"/>
      <c r="N140" s="78">
        <f t="shared" si="6"/>
        <v>1100000</v>
      </c>
      <c r="O140" s="54">
        <v>1100000</v>
      </c>
      <c r="P140" s="54"/>
      <c r="Q140" s="54"/>
      <c r="R140" s="54"/>
      <c r="S140" s="54"/>
      <c r="T140" s="79" t="s">
        <v>426</v>
      </c>
    </row>
    <row r="141" spans="1:20" s="80" customFormat="1" ht="49.5" customHeight="1">
      <c r="A141" s="49" t="s">
        <v>43</v>
      </c>
      <c r="B141" s="16" t="s">
        <v>384</v>
      </c>
      <c r="C141" s="47" t="s">
        <v>281</v>
      </c>
      <c r="D141" s="58" t="s">
        <v>248</v>
      </c>
      <c r="E141" s="50" t="s">
        <v>45</v>
      </c>
      <c r="F141" s="13" t="s">
        <v>248</v>
      </c>
      <c r="G141" s="76"/>
      <c r="H141" s="77">
        <f t="shared" si="5"/>
        <v>500000</v>
      </c>
      <c r="I141" s="54">
        <v>500000</v>
      </c>
      <c r="J141" s="54"/>
      <c r="K141" s="54"/>
      <c r="L141" s="54"/>
      <c r="M141" s="54"/>
      <c r="N141" s="78">
        <f t="shared" si="6"/>
        <v>500000</v>
      </c>
      <c r="O141" s="54">
        <v>500000</v>
      </c>
      <c r="P141" s="54"/>
      <c r="Q141" s="54"/>
      <c r="R141" s="54"/>
      <c r="S141" s="54"/>
      <c r="T141" s="79" t="s">
        <v>426</v>
      </c>
    </row>
    <row r="142" spans="1:20" s="80" customFormat="1" ht="49.5" customHeight="1">
      <c r="A142" s="49" t="s">
        <v>43</v>
      </c>
      <c r="B142" s="16" t="s">
        <v>384</v>
      </c>
      <c r="C142" s="47" t="s">
        <v>281</v>
      </c>
      <c r="D142" s="58" t="s">
        <v>369</v>
      </c>
      <c r="E142" s="50" t="s">
        <v>45</v>
      </c>
      <c r="F142" s="13" t="s">
        <v>284</v>
      </c>
      <c r="G142" s="76"/>
      <c r="H142" s="77">
        <f t="shared" si="5"/>
        <v>450000</v>
      </c>
      <c r="I142" s="54"/>
      <c r="J142" s="54"/>
      <c r="K142" s="54"/>
      <c r="L142" s="54"/>
      <c r="M142" s="54">
        <v>450000</v>
      </c>
      <c r="N142" s="78">
        <f t="shared" si="6"/>
        <v>390990</v>
      </c>
      <c r="O142" s="54"/>
      <c r="P142" s="54"/>
      <c r="Q142" s="54"/>
      <c r="R142" s="54"/>
      <c r="S142" s="54">
        <v>390990</v>
      </c>
      <c r="T142" s="79" t="s">
        <v>522</v>
      </c>
    </row>
    <row r="143" spans="1:20" s="80" customFormat="1" ht="52.5" customHeight="1">
      <c r="A143" s="49" t="s">
        <v>43</v>
      </c>
      <c r="B143" s="16" t="s">
        <v>384</v>
      </c>
      <c r="C143" s="47" t="s">
        <v>370</v>
      </c>
      <c r="D143" s="58" t="s">
        <v>285</v>
      </c>
      <c r="E143" s="50" t="s">
        <v>45</v>
      </c>
      <c r="F143" s="13" t="s">
        <v>285</v>
      </c>
      <c r="G143" s="76"/>
      <c r="H143" s="77">
        <f t="shared" si="5"/>
        <v>1105500</v>
      </c>
      <c r="I143" s="54"/>
      <c r="J143" s="54"/>
      <c r="K143" s="54"/>
      <c r="L143" s="54"/>
      <c r="M143" s="54">
        <v>1105500</v>
      </c>
      <c r="N143" s="78">
        <f t="shared" si="6"/>
        <v>561535</v>
      </c>
      <c r="O143" s="54"/>
      <c r="P143" s="54"/>
      <c r="Q143" s="54"/>
      <c r="R143" s="54"/>
      <c r="S143" s="54">
        <v>561535</v>
      </c>
      <c r="T143" s="79" t="s">
        <v>439</v>
      </c>
    </row>
    <row r="144" spans="1:21" s="80" customFormat="1" ht="55.5" customHeight="1">
      <c r="A144" s="49" t="s">
        <v>64</v>
      </c>
      <c r="B144" s="16" t="s">
        <v>190</v>
      </c>
      <c r="C144" s="16" t="s">
        <v>191</v>
      </c>
      <c r="D144" s="130" t="s">
        <v>194</v>
      </c>
      <c r="E144" s="50" t="s">
        <v>49</v>
      </c>
      <c r="F144" s="94" t="s">
        <v>329</v>
      </c>
      <c r="G144" s="90"/>
      <c r="H144" s="77">
        <f t="shared" si="5"/>
        <v>1000000</v>
      </c>
      <c r="I144" s="81"/>
      <c r="J144" s="81"/>
      <c r="K144" s="81"/>
      <c r="L144" s="81"/>
      <c r="M144" s="81">
        <v>1000000</v>
      </c>
      <c r="N144" s="78">
        <f t="shared" si="6"/>
        <v>1000000</v>
      </c>
      <c r="O144" s="81"/>
      <c r="P144" s="81"/>
      <c r="Q144" s="81"/>
      <c r="R144" s="81"/>
      <c r="S144" s="81">
        <v>1000000</v>
      </c>
      <c r="T144" s="79" t="s">
        <v>516</v>
      </c>
      <c r="U144" s="95"/>
    </row>
    <row r="145" spans="1:25" s="80" customFormat="1" ht="55.5" customHeight="1">
      <c r="A145" s="49" t="s">
        <v>64</v>
      </c>
      <c r="B145" s="16" t="s">
        <v>190</v>
      </c>
      <c r="C145" s="16" t="s">
        <v>191</v>
      </c>
      <c r="D145" s="130" t="s">
        <v>193</v>
      </c>
      <c r="E145" s="50" t="s">
        <v>49</v>
      </c>
      <c r="F145" s="164" t="s">
        <v>558</v>
      </c>
      <c r="G145" s="76"/>
      <c r="H145" s="77">
        <f t="shared" si="5"/>
        <v>493000</v>
      </c>
      <c r="I145" s="54"/>
      <c r="J145" s="54"/>
      <c r="K145" s="54"/>
      <c r="L145" s="54"/>
      <c r="M145" s="87">
        <v>493000</v>
      </c>
      <c r="N145" s="78">
        <f t="shared" si="6"/>
        <v>119652</v>
      </c>
      <c r="O145" s="54"/>
      <c r="P145" s="54"/>
      <c r="Q145" s="54"/>
      <c r="R145" s="54"/>
      <c r="S145" s="87">
        <v>119652</v>
      </c>
      <c r="T145" s="79" t="s">
        <v>482</v>
      </c>
      <c r="U145" s="55"/>
      <c r="V145" s="55"/>
      <c r="W145" s="55"/>
      <c r="X145" s="55"/>
      <c r="Y145" s="55"/>
    </row>
    <row r="146" spans="1:25" s="80" customFormat="1" ht="55.5" customHeight="1">
      <c r="A146" s="49" t="s">
        <v>64</v>
      </c>
      <c r="B146" s="16" t="s">
        <v>190</v>
      </c>
      <c r="C146" s="16" t="s">
        <v>191</v>
      </c>
      <c r="D146" s="130" t="s">
        <v>195</v>
      </c>
      <c r="E146" s="50" t="s">
        <v>103</v>
      </c>
      <c r="F146" s="94" t="s">
        <v>330</v>
      </c>
      <c r="G146" s="76"/>
      <c r="H146" s="77">
        <f t="shared" si="5"/>
        <v>7000</v>
      </c>
      <c r="I146" s="54"/>
      <c r="J146" s="54"/>
      <c r="K146" s="54"/>
      <c r="L146" s="54"/>
      <c r="M146" s="54">
        <v>7000</v>
      </c>
      <c r="N146" s="78">
        <f t="shared" si="6"/>
        <v>2365</v>
      </c>
      <c r="O146" s="54"/>
      <c r="P146" s="54"/>
      <c r="Q146" s="54"/>
      <c r="R146" s="54"/>
      <c r="S146" s="54">
        <v>2365</v>
      </c>
      <c r="T146" s="79" t="s">
        <v>440</v>
      </c>
      <c r="U146" s="96"/>
      <c r="V146" s="96"/>
      <c r="W146" s="96"/>
      <c r="X146" s="96"/>
      <c r="Y146" s="96"/>
    </row>
    <row r="147" spans="1:25" s="80" customFormat="1" ht="55.5" customHeight="1">
      <c r="A147" s="49" t="s">
        <v>43</v>
      </c>
      <c r="B147" s="47" t="s">
        <v>196</v>
      </c>
      <c r="C147" s="47" t="s">
        <v>197</v>
      </c>
      <c r="D147" s="58" t="s">
        <v>198</v>
      </c>
      <c r="E147" s="50" t="s">
        <v>63</v>
      </c>
      <c r="F147" s="13" t="s">
        <v>385</v>
      </c>
      <c r="G147" s="76"/>
      <c r="H147" s="77">
        <f t="shared" si="5"/>
        <v>4922000</v>
      </c>
      <c r="I147" s="54"/>
      <c r="J147" s="54"/>
      <c r="K147" s="54"/>
      <c r="L147" s="54"/>
      <c r="M147" s="54">
        <v>4922000</v>
      </c>
      <c r="N147" s="78">
        <f t="shared" si="6"/>
        <v>1683828</v>
      </c>
      <c r="O147" s="54"/>
      <c r="P147" s="54"/>
      <c r="Q147" s="54"/>
      <c r="R147" s="54"/>
      <c r="S147" s="54">
        <v>1683828</v>
      </c>
      <c r="T147" s="79" t="s">
        <v>483</v>
      </c>
      <c r="U147" s="56"/>
      <c r="V147" s="56"/>
      <c r="W147" s="56"/>
      <c r="X147" s="56"/>
      <c r="Y147" s="56"/>
    </row>
    <row r="148" spans="1:20" s="80" customFormat="1" ht="49.5" customHeight="1">
      <c r="A148" s="129" t="s">
        <v>199</v>
      </c>
      <c r="B148" s="47" t="s">
        <v>200</v>
      </c>
      <c r="C148" s="47" t="s">
        <v>201</v>
      </c>
      <c r="D148" s="47" t="s">
        <v>202</v>
      </c>
      <c r="E148" s="50" t="s">
        <v>75</v>
      </c>
      <c r="F148" s="85" t="s">
        <v>559</v>
      </c>
      <c r="G148" s="76"/>
      <c r="H148" s="77">
        <f t="shared" si="5"/>
        <v>428487</v>
      </c>
      <c r="I148" s="54"/>
      <c r="J148" s="54"/>
      <c r="K148" s="54">
        <v>428487</v>
      </c>
      <c r="L148" s="54"/>
      <c r="M148" s="54"/>
      <c r="N148" s="78">
        <f t="shared" si="6"/>
        <v>31700</v>
      </c>
      <c r="O148" s="54"/>
      <c r="P148" s="54"/>
      <c r="Q148" s="54">
        <v>31700</v>
      </c>
      <c r="R148" s="54"/>
      <c r="S148" s="54"/>
      <c r="T148" s="97" t="s">
        <v>484</v>
      </c>
    </row>
    <row r="149" spans="1:23" s="80" customFormat="1" ht="51.75" customHeight="1">
      <c r="A149" s="49" t="s">
        <v>43</v>
      </c>
      <c r="B149" s="47" t="s">
        <v>223</v>
      </c>
      <c r="C149" s="47" t="s">
        <v>224</v>
      </c>
      <c r="D149" s="58" t="s">
        <v>331</v>
      </c>
      <c r="E149" s="52" t="s">
        <v>45</v>
      </c>
      <c r="F149" s="85" t="s">
        <v>571</v>
      </c>
      <c r="G149" s="76"/>
      <c r="H149" s="77">
        <f t="shared" si="5"/>
        <v>888000</v>
      </c>
      <c r="I149" s="54"/>
      <c r="J149" s="54"/>
      <c r="K149" s="54"/>
      <c r="L149" s="54"/>
      <c r="M149" s="87">
        <v>888000</v>
      </c>
      <c r="N149" s="78">
        <f t="shared" si="6"/>
        <v>888000</v>
      </c>
      <c r="O149" s="54"/>
      <c r="P149" s="54"/>
      <c r="Q149" s="54"/>
      <c r="R149" s="54"/>
      <c r="S149" s="87">
        <v>888000</v>
      </c>
      <c r="T149" s="97" t="s">
        <v>227</v>
      </c>
      <c r="V149" s="98"/>
      <c r="W149" s="98"/>
    </row>
    <row r="150" spans="1:23" s="80" customFormat="1" ht="51.75" customHeight="1">
      <c r="A150" s="49" t="s">
        <v>43</v>
      </c>
      <c r="B150" s="47" t="s">
        <v>223</v>
      </c>
      <c r="C150" s="47" t="s">
        <v>224</v>
      </c>
      <c r="D150" s="58" t="s">
        <v>331</v>
      </c>
      <c r="E150" s="52" t="s">
        <v>569</v>
      </c>
      <c r="F150" s="85" t="s">
        <v>572</v>
      </c>
      <c r="G150" s="76"/>
      <c r="H150" s="77">
        <f>SUM(I150:M150)</f>
        <v>7900</v>
      </c>
      <c r="I150" s="54"/>
      <c r="J150" s="54"/>
      <c r="K150" s="54"/>
      <c r="L150" s="54"/>
      <c r="M150" s="87">
        <v>7900</v>
      </c>
      <c r="N150" s="78">
        <f>SUM(O150:S150)</f>
        <v>4470</v>
      </c>
      <c r="O150" s="54"/>
      <c r="P150" s="54"/>
      <c r="Q150" s="54"/>
      <c r="R150" s="54"/>
      <c r="S150" s="87">
        <v>4470</v>
      </c>
      <c r="T150" s="97" t="s">
        <v>227</v>
      </c>
      <c r="V150" s="98"/>
      <c r="W150" s="98"/>
    </row>
    <row r="151" spans="1:23" s="80" customFormat="1" ht="51.75" customHeight="1">
      <c r="A151" s="49" t="s">
        <v>43</v>
      </c>
      <c r="B151" s="47" t="s">
        <v>223</v>
      </c>
      <c r="C151" s="47" t="s">
        <v>225</v>
      </c>
      <c r="D151" s="58" t="s">
        <v>386</v>
      </c>
      <c r="E151" s="50" t="s">
        <v>45</v>
      </c>
      <c r="F151" s="13" t="s">
        <v>226</v>
      </c>
      <c r="G151" s="76"/>
      <c r="H151" s="77">
        <f t="shared" si="5"/>
        <v>267000</v>
      </c>
      <c r="I151" s="54"/>
      <c r="J151" s="54"/>
      <c r="K151" s="54"/>
      <c r="L151" s="54"/>
      <c r="M151" s="54">
        <v>267000</v>
      </c>
      <c r="N151" s="78">
        <f t="shared" si="6"/>
        <v>164946</v>
      </c>
      <c r="O151" s="54"/>
      <c r="P151" s="54"/>
      <c r="Q151" s="54"/>
      <c r="R151" s="54"/>
      <c r="S151" s="54">
        <v>164946</v>
      </c>
      <c r="T151" s="155" t="s">
        <v>442</v>
      </c>
      <c r="V151" s="98"/>
      <c r="W151" s="98"/>
    </row>
    <row r="152" spans="1:23" s="80" customFormat="1" ht="51.75" customHeight="1">
      <c r="A152" s="49" t="s">
        <v>43</v>
      </c>
      <c r="B152" s="16" t="s">
        <v>409</v>
      </c>
      <c r="C152" s="112" t="s">
        <v>401</v>
      </c>
      <c r="D152" s="112" t="s">
        <v>404</v>
      </c>
      <c r="E152" s="126" t="s">
        <v>405</v>
      </c>
      <c r="F152" s="115" t="s">
        <v>402</v>
      </c>
      <c r="G152" s="76"/>
      <c r="H152" s="77">
        <f t="shared" si="5"/>
        <v>200000</v>
      </c>
      <c r="I152" s="127"/>
      <c r="J152" s="101"/>
      <c r="K152" s="101"/>
      <c r="L152" s="101"/>
      <c r="M152" s="101">
        <v>200000</v>
      </c>
      <c r="N152" s="78">
        <f t="shared" si="6"/>
        <v>66222</v>
      </c>
      <c r="O152" s="101"/>
      <c r="P152" s="101"/>
      <c r="Q152" s="101"/>
      <c r="R152" s="101"/>
      <c r="S152" s="101">
        <v>66222</v>
      </c>
      <c r="T152" s="125" t="s">
        <v>441</v>
      </c>
      <c r="V152" s="98"/>
      <c r="W152" s="98"/>
    </row>
    <row r="153" spans="1:23" s="80" customFormat="1" ht="51.75" customHeight="1">
      <c r="A153" s="49" t="s">
        <v>43</v>
      </c>
      <c r="B153" s="16" t="s">
        <v>409</v>
      </c>
      <c r="C153" s="112" t="s">
        <v>407</v>
      </c>
      <c r="D153" s="112" t="s">
        <v>403</v>
      </c>
      <c r="E153" s="99" t="s">
        <v>406</v>
      </c>
      <c r="F153" s="113" t="s">
        <v>408</v>
      </c>
      <c r="G153" s="76"/>
      <c r="H153" s="77">
        <f t="shared" si="5"/>
        <v>6000</v>
      </c>
      <c r="I153" s="101">
        <v>4000</v>
      </c>
      <c r="J153" s="101"/>
      <c r="K153" s="101"/>
      <c r="L153" s="101">
        <v>1000</v>
      </c>
      <c r="M153" s="101">
        <v>1000</v>
      </c>
      <c r="N153" s="78">
        <f t="shared" si="6"/>
        <v>797</v>
      </c>
      <c r="O153" s="101">
        <v>531</v>
      </c>
      <c r="P153" s="101"/>
      <c r="Q153" s="101"/>
      <c r="R153" s="101">
        <v>133</v>
      </c>
      <c r="S153" s="101">
        <v>133</v>
      </c>
      <c r="T153" s="125" t="s">
        <v>441</v>
      </c>
      <c r="V153" s="98"/>
      <c r="W153" s="98"/>
    </row>
    <row r="154" spans="1:20" s="80" customFormat="1" ht="51.75" customHeight="1">
      <c r="A154" s="49" t="s">
        <v>43</v>
      </c>
      <c r="B154" s="16" t="s">
        <v>69</v>
      </c>
      <c r="C154" s="16" t="s">
        <v>71</v>
      </c>
      <c r="D154" s="16" t="s">
        <v>371</v>
      </c>
      <c r="E154" s="50" t="s">
        <v>63</v>
      </c>
      <c r="F154" s="13" t="s">
        <v>72</v>
      </c>
      <c r="G154" s="90"/>
      <c r="H154" s="77">
        <f t="shared" si="5"/>
        <v>993700</v>
      </c>
      <c r="I154" s="81"/>
      <c r="J154" s="81">
        <v>496850</v>
      </c>
      <c r="K154" s="81"/>
      <c r="L154" s="81">
        <v>149050</v>
      </c>
      <c r="M154" s="81">
        <v>347800</v>
      </c>
      <c r="N154" s="78">
        <f t="shared" si="6"/>
        <v>493700</v>
      </c>
      <c r="O154" s="81"/>
      <c r="P154" s="81">
        <v>246850</v>
      </c>
      <c r="Q154" s="81"/>
      <c r="R154" s="81">
        <v>74050</v>
      </c>
      <c r="S154" s="81">
        <v>172800</v>
      </c>
      <c r="T154" s="79" t="s">
        <v>446</v>
      </c>
    </row>
    <row r="155" spans="1:20" s="80" customFormat="1" ht="51.75" customHeight="1">
      <c r="A155" s="49" t="s">
        <v>43</v>
      </c>
      <c r="B155" s="16" t="s">
        <v>69</v>
      </c>
      <c r="C155" s="16" t="s">
        <v>70</v>
      </c>
      <c r="D155" s="16" t="s">
        <v>371</v>
      </c>
      <c r="E155" s="50" t="s">
        <v>60</v>
      </c>
      <c r="F155" s="13" t="s">
        <v>461</v>
      </c>
      <c r="G155" s="76"/>
      <c r="H155" s="77">
        <f t="shared" si="5"/>
        <v>6300</v>
      </c>
      <c r="I155" s="54"/>
      <c r="J155" s="54">
        <v>3150</v>
      </c>
      <c r="K155" s="54"/>
      <c r="L155" s="54">
        <v>950</v>
      </c>
      <c r="M155" s="54">
        <v>2200</v>
      </c>
      <c r="N155" s="78">
        <f t="shared" si="6"/>
        <v>6300</v>
      </c>
      <c r="O155" s="54"/>
      <c r="P155" s="54">
        <v>3150</v>
      </c>
      <c r="Q155" s="54"/>
      <c r="R155" s="54">
        <v>950</v>
      </c>
      <c r="S155" s="54">
        <v>2200</v>
      </c>
      <c r="T155" s="79" t="s">
        <v>446</v>
      </c>
    </row>
    <row r="156" spans="1:20" s="80" customFormat="1" ht="51.75" customHeight="1">
      <c r="A156" s="49" t="s">
        <v>43</v>
      </c>
      <c r="B156" s="16" t="s">
        <v>73</v>
      </c>
      <c r="C156" s="16" t="s">
        <v>74</v>
      </c>
      <c r="D156" s="16" t="s">
        <v>332</v>
      </c>
      <c r="E156" s="50" t="s">
        <v>75</v>
      </c>
      <c r="F156" s="13" t="s">
        <v>333</v>
      </c>
      <c r="G156" s="90"/>
      <c r="H156" s="77">
        <f t="shared" si="5"/>
        <v>210000</v>
      </c>
      <c r="I156" s="81"/>
      <c r="J156" s="81"/>
      <c r="K156" s="81"/>
      <c r="L156" s="81">
        <v>84000</v>
      </c>
      <c r="M156" s="81">
        <v>126000</v>
      </c>
      <c r="N156" s="78">
        <f t="shared" si="6"/>
        <v>140000</v>
      </c>
      <c r="O156" s="81"/>
      <c r="P156" s="81"/>
      <c r="Q156" s="81"/>
      <c r="R156" s="81">
        <v>56000</v>
      </c>
      <c r="S156" s="81">
        <v>84000</v>
      </c>
      <c r="T156" s="79" t="s">
        <v>237</v>
      </c>
    </row>
    <row r="157" spans="1:20" s="80" customFormat="1" ht="60" customHeight="1" thickBot="1">
      <c r="A157" s="159" t="s">
        <v>468</v>
      </c>
      <c r="B157" s="61" t="s">
        <v>469</v>
      </c>
      <c r="C157" s="160" t="s">
        <v>470</v>
      </c>
      <c r="D157" s="168" t="s">
        <v>473</v>
      </c>
      <c r="E157" s="161" t="s">
        <v>471</v>
      </c>
      <c r="F157" s="162" t="s">
        <v>472</v>
      </c>
      <c r="G157" s="90"/>
      <c r="H157" s="156">
        <f>SUM(I157:M157)</f>
        <v>20500</v>
      </c>
      <c r="I157" s="157">
        <v>11250</v>
      </c>
      <c r="J157" s="157">
        <v>0</v>
      </c>
      <c r="K157" s="157">
        <v>0</v>
      </c>
      <c r="L157" s="157">
        <v>2775</v>
      </c>
      <c r="M157" s="157">
        <v>6475</v>
      </c>
      <c r="N157" s="158">
        <f>SUM(O157:S157)</f>
        <v>16400</v>
      </c>
      <c r="O157" s="157">
        <v>9000</v>
      </c>
      <c r="P157" s="157">
        <v>0</v>
      </c>
      <c r="Q157" s="157">
        <v>0</v>
      </c>
      <c r="R157" s="157">
        <v>2220</v>
      </c>
      <c r="S157" s="157">
        <v>5180</v>
      </c>
      <c r="T157" s="163" t="s">
        <v>486</v>
      </c>
    </row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</sheetData>
  <sheetProtection/>
  <mergeCells count="10">
    <mergeCell ref="T4:T5"/>
    <mergeCell ref="A1:F1"/>
    <mergeCell ref="B4:B5"/>
    <mergeCell ref="C4:C5"/>
    <mergeCell ref="D4:D5"/>
    <mergeCell ref="E4:E5"/>
    <mergeCell ref="A4:A5"/>
    <mergeCell ref="F4:F5"/>
    <mergeCell ref="H4:M4"/>
    <mergeCell ref="N4:S4"/>
  </mergeCells>
  <printOptions horizontalCentered="1"/>
  <pageMargins left="0.5905511811023623" right="0.07874015748031496" top="0.8661417322834646" bottom="0.6299212598425197" header="0.5905511811023623" footer="0.5118110236220472"/>
  <pageSetup firstPageNumber="736" useFirstPageNumber="1" horizontalDpi="600" verticalDpi="600" orientation="portrait" pageOrder="overThenDown" paperSize="9" scale="80" r:id="rId1"/>
  <headerFooter alignWithMargins="0">
    <oddFooter>&amp;C - &amp;P -</oddFooter>
  </headerFooter>
  <colBreaks count="1" manualBreakCount="1">
    <brk id="7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2019-12-30T02:20:06Z</cp:lastPrinted>
  <dcterms:created xsi:type="dcterms:W3CDTF">2009-11-19T06:49:59Z</dcterms:created>
  <dcterms:modified xsi:type="dcterms:W3CDTF">2019-12-31T05:50:33Z</dcterms:modified>
  <cp:category/>
  <cp:version/>
  <cp:contentType/>
  <cp:contentStatus/>
</cp:coreProperties>
</file>